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4520" windowHeight="14565" activeTab="1"/>
  </bookViews>
  <sheets>
    <sheet name="シビックデザインＣ" sheetId="2" r:id="rId1"/>
    <sheet name="建築・インテリアデザインＣ" sheetId="1" r:id="rId2"/>
  </sheets>
  <calcPr calcId="145621"/>
</workbook>
</file>

<file path=xl/calcChain.xml><?xml version="1.0" encoding="utf-8"?>
<calcChain xmlns="http://schemas.openxmlformats.org/spreadsheetml/2006/main">
  <c r="G15" i="2" l="1"/>
  <c r="G41" i="2" l="1"/>
  <c r="H41" i="2" s="1"/>
  <c r="G59" i="2"/>
  <c r="G43" i="2"/>
  <c r="H43" i="2" s="1"/>
  <c r="G39" i="2"/>
  <c r="H39" i="2" s="1"/>
  <c r="G35" i="2"/>
  <c r="H35" i="2" s="1"/>
  <c r="G32" i="2"/>
  <c r="H32" i="2" s="1"/>
  <c r="G29" i="2"/>
  <c r="H29" i="2" s="1"/>
  <c r="G27" i="2"/>
  <c r="H27" i="2" s="1"/>
  <c r="G25" i="2"/>
  <c r="H25" i="2" s="1"/>
  <c r="H15" i="2"/>
  <c r="G59" i="1"/>
  <c r="G43" i="1"/>
  <c r="H43" i="1" s="1"/>
  <c r="G41" i="1"/>
  <c r="H41" i="1" s="1"/>
  <c r="G39" i="1"/>
  <c r="H39" i="1" s="1"/>
  <c r="G35" i="1"/>
  <c r="H35" i="1" s="1"/>
  <c r="G32" i="1"/>
  <c r="H32" i="1" s="1"/>
  <c r="G29" i="1"/>
  <c r="H29" i="1" s="1"/>
  <c r="G27" i="1"/>
  <c r="H27" i="1" s="1"/>
  <c r="G25" i="1"/>
  <c r="H25" i="1" s="1"/>
  <c r="G15" i="1"/>
  <c r="H15" i="1" s="1"/>
  <c r="G60" i="2" l="1"/>
  <c r="H60" i="2" s="1"/>
  <c r="G60" i="1"/>
  <c r="H60" i="1" s="1"/>
  <c r="G61" i="2" l="1"/>
  <c r="H62" i="2" s="1"/>
  <c r="G61" i="1"/>
  <c r="H64" i="2" l="1"/>
  <c r="H63" i="2"/>
  <c r="H61" i="2"/>
  <c r="H64" i="1"/>
  <c r="H63" i="1"/>
  <c r="H62" i="1"/>
  <c r="H61" i="1"/>
</calcChain>
</file>

<file path=xl/comments1.xml><?xml version="1.0" encoding="utf-8"?>
<comments xmlns="http://schemas.openxmlformats.org/spreadsheetml/2006/main">
  <authors>
    <author>icu2328</author>
    <author>小林　尚史</author>
  </authors>
  <commentList>
    <comment ref="D7" authorId="0">
      <text>
        <r>
          <rPr>
            <b/>
            <sz val="9"/>
            <color indexed="10"/>
            <rFont val="ＭＳ Ｐゴシック"/>
            <family val="3"/>
            <charset val="128"/>
          </rPr>
          <t>コースごとにsheetを分けていますので、自分の所属コースのsheetにて間違えずに確認してください。</t>
        </r>
      </text>
    </comment>
    <comment ref="H60" authorId="1">
      <text>
        <r>
          <rPr>
            <b/>
            <sz val="9"/>
            <color indexed="81"/>
            <rFont val="ＭＳ Ｐゴシック"/>
            <family val="3"/>
            <charset val="128"/>
          </rPr>
          <t>このセルが○になり、①～⑩計が４０単位以上になれば証明書発行申込みが可能です。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icu2328</author>
    <author>小林　尚史</author>
  </authors>
  <commentList>
    <comment ref="D7" authorId="0">
      <text>
        <r>
          <rPr>
            <b/>
            <sz val="9"/>
            <color indexed="10"/>
            <rFont val="ＭＳ Ｐゴシック"/>
            <family val="3"/>
            <charset val="128"/>
          </rPr>
          <t>コースごとにsheetを分けていますので、自分の所属コースのsheetにて間違えずに確認してください。</t>
        </r>
      </text>
    </comment>
    <comment ref="H60" authorId="1">
      <text>
        <r>
          <rPr>
            <b/>
            <sz val="9"/>
            <color indexed="81"/>
            <rFont val="ＭＳ Ｐゴシック"/>
            <family val="3"/>
            <charset val="128"/>
          </rPr>
          <t>このセルが○になり、①～⑩計が４０単位以上になれば証明書発行申込みが可能です。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<sst xmlns="http://schemas.openxmlformats.org/spreadsheetml/2006/main" count="322" uniqueCount="154">
  <si>
    <t>一級建築士試験</t>
    <rPh sb="0" eb="7">
      <t>イッキュウ</t>
    </rPh>
    <phoneticPr fontId="2"/>
  </si>
  <si>
    <t>学校・学部・学科名</t>
    <rPh sb="0" eb="2">
      <t>ガッコウ</t>
    </rPh>
    <rPh sb="3" eb="5">
      <t>ガクブ</t>
    </rPh>
    <rPh sb="6" eb="8">
      <t>ガッカ</t>
    </rPh>
    <rPh sb="8" eb="9">
      <t>メイ</t>
    </rPh>
    <phoneticPr fontId="2"/>
  </si>
  <si>
    <t>指定科目一覧</t>
    <rPh sb="0" eb="2">
      <t>シテイ</t>
    </rPh>
    <rPh sb="2" eb="4">
      <t>カモク</t>
    </rPh>
    <rPh sb="4" eb="6">
      <t>イチラン</t>
    </rPh>
    <phoneticPr fontId="2"/>
  </si>
  <si>
    <t>科目名</t>
    <rPh sb="0" eb="3">
      <t>カモクメイ</t>
    </rPh>
    <phoneticPr fontId="2"/>
  </si>
  <si>
    <t>学年</t>
    <rPh sb="0" eb="2">
      <t>ガクネン</t>
    </rPh>
    <phoneticPr fontId="2"/>
  </si>
  <si>
    <t>認定単位</t>
    <rPh sb="0" eb="2">
      <t>ニンテイ</t>
    </rPh>
    <rPh sb="2" eb="4">
      <t>タンイ</t>
    </rPh>
    <phoneticPr fontId="2"/>
  </si>
  <si>
    <t>修得単位</t>
    <rPh sb="0" eb="2">
      <t>シュウトク</t>
    </rPh>
    <rPh sb="2" eb="4">
      <t>タンイ</t>
    </rPh>
    <phoneticPr fontId="2"/>
  </si>
  <si>
    <t>確認</t>
    <rPh sb="0" eb="2">
      <t>カクニン</t>
    </rPh>
    <phoneticPr fontId="2"/>
  </si>
  <si>
    <t>備考</t>
    <rPh sb="0" eb="2">
      <t>ビコウ</t>
    </rPh>
    <phoneticPr fontId="2"/>
  </si>
  <si>
    <t>①</t>
    <phoneticPr fontId="2"/>
  </si>
  <si>
    <t>図形科学</t>
    <phoneticPr fontId="2"/>
  </si>
  <si>
    <t>環境デザイン基礎実習Ⅲ</t>
    <phoneticPr fontId="2"/>
  </si>
  <si>
    <t>①</t>
    <phoneticPr fontId="2"/>
  </si>
  <si>
    <t>建築・インテリアデザイン及び計画実習Ⅰ</t>
    <phoneticPr fontId="2"/>
  </si>
  <si>
    <t>①</t>
    <phoneticPr fontId="2"/>
  </si>
  <si>
    <t>建築・インテリアデザイン及び計画実習Ⅱ</t>
    <phoneticPr fontId="2"/>
  </si>
  <si>
    <t>小計</t>
    <rPh sb="0" eb="2">
      <t>ショウケイ</t>
    </rPh>
    <phoneticPr fontId="2"/>
  </si>
  <si>
    <t>要件７単位以上</t>
    <rPh sb="0" eb="2">
      <t>ヨウケン</t>
    </rPh>
    <rPh sb="3" eb="5">
      <t>タンイ</t>
    </rPh>
    <rPh sb="5" eb="7">
      <t>イジョウ</t>
    </rPh>
    <phoneticPr fontId="2"/>
  </si>
  <si>
    <t>②</t>
    <phoneticPr fontId="2"/>
  </si>
  <si>
    <t>建築計画論</t>
    <phoneticPr fontId="2"/>
  </si>
  <si>
    <t>②</t>
    <phoneticPr fontId="2"/>
  </si>
  <si>
    <t>インテリア計画論</t>
    <phoneticPr fontId="2"/>
  </si>
  <si>
    <t>②</t>
    <phoneticPr fontId="2"/>
  </si>
  <si>
    <t>建築デザイン論</t>
    <phoneticPr fontId="2"/>
  </si>
  <si>
    <t>②</t>
    <phoneticPr fontId="2"/>
  </si>
  <si>
    <t>インテリアデザイン論</t>
    <phoneticPr fontId="2"/>
  </si>
  <si>
    <t>住居計画論</t>
    <phoneticPr fontId="2"/>
  </si>
  <si>
    <t>②</t>
    <phoneticPr fontId="2"/>
  </si>
  <si>
    <t>建築論</t>
    <phoneticPr fontId="2"/>
  </si>
  <si>
    <t>建築史Ⅰ</t>
    <phoneticPr fontId="2"/>
  </si>
  <si>
    <t>建築史Ⅱ</t>
    <phoneticPr fontId="2"/>
  </si>
  <si>
    <t>②</t>
    <phoneticPr fontId="2"/>
  </si>
  <si>
    <t>インテリアデザイン史</t>
    <phoneticPr fontId="2"/>
  </si>
  <si>
    <t>③</t>
    <phoneticPr fontId="2"/>
  </si>
  <si>
    <t>建築環境工学</t>
    <phoneticPr fontId="2"/>
  </si>
  <si>
    <t>要件２単位以上</t>
    <rPh sb="0" eb="2">
      <t>ヨウケン</t>
    </rPh>
    <rPh sb="3" eb="5">
      <t>タンイ</t>
    </rPh>
    <rPh sb="5" eb="7">
      <t>イジョウ</t>
    </rPh>
    <phoneticPr fontId="2"/>
  </si>
  <si>
    <t>④</t>
    <phoneticPr fontId="2"/>
  </si>
  <si>
    <t>建築設備工学</t>
    <phoneticPr fontId="2"/>
  </si>
  <si>
    <t>⑤</t>
    <phoneticPr fontId="2"/>
  </si>
  <si>
    <t>構造工学Ⅰ</t>
    <phoneticPr fontId="2"/>
  </si>
  <si>
    <t>⑤</t>
    <phoneticPr fontId="2"/>
  </si>
  <si>
    <t>構造工学Ⅱ</t>
    <phoneticPr fontId="2"/>
  </si>
  <si>
    <t>要件４単位以上</t>
    <rPh sb="0" eb="2">
      <t>ヨウケン</t>
    </rPh>
    <rPh sb="3" eb="5">
      <t>タンイ</t>
    </rPh>
    <rPh sb="5" eb="7">
      <t>イジョウ</t>
    </rPh>
    <phoneticPr fontId="2"/>
  </si>
  <si>
    <t>⑥</t>
    <phoneticPr fontId="2"/>
  </si>
  <si>
    <t>建築構法</t>
    <phoneticPr fontId="2"/>
  </si>
  <si>
    <t>⑥</t>
    <phoneticPr fontId="2"/>
  </si>
  <si>
    <t>構造計画論</t>
    <phoneticPr fontId="2"/>
  </si>
  <si>
    <t>要件３単位以上</t>
    <rPh sb="0" eb="2">
      <t>ヨウケン</t>
    </rPh>
    <rPh sb="3" eb="5">
      <t>タンイ</t>
    </rPh>
    <rPh sb="5" eb="7">
      <t>イジョウ</t>
    </rPh>
    <phoneticPr fontId="2"/>
  </si>
  <si>
    <t>⑦</t>
    <phoneticPr fontId="2"/>
  </si>
  <si>
    <t>建築材料工学</t>
    <phoneticPr fontId="2"/>
  </si>
  <si>
    <t>⑦</t>
    <phoneticPr fontId="2"/>
  </si>
  <si>
    <t>意匠材料学</t>
    <phoneticPr fontId="2"/>
  </si>
  <si>
    <t>⑦</t>
    <phoneticPr fontId="2"/>
  </si>
  <si>
    <t>材料の科学</t>
    <phoneticPr fontId="2"/>
  </si>
  <si>
    <t>⑧</t>
    <phoneticPr fontId="2"/>
  </si>
  <si>
    <t>施工法</t>
    <phoneticPr fontId="2"/>
  </si>
  <si>
    <t>要件2単位以上</t>
    <rPh sb="0" eb="2">
      <t>ヨウケン</t>
    </rPh>
    <rPh sb="3" eb="5">
      <t>タンイ</t>
    </rPh>
    <rPh sb="5" eb="7">
      <t>イジョウ</t>
    </rPh>
    <phoneticPr fontId="2"/>
  </si>
  <si>
    <t>⑨</t>
    <phoneticPr fontId="2"/>
  </si>
  <si>
    <t>環境・建築法規</t>
    <phoneticPr fontId="2"/>
  </si>
  <si>
    <t>要件１単位以上</t>
    <rPh sb="0" eb="2">
      <t>ヨウケン</t>
    </rPh>
    <rPh sb="3" eb="5">
      <t>タンイ</t>
    </rPh>
    <rPh sb="5" eb="7">
      <t>イジョウ</t>
    </rPh>
    <phoneticPr fontId="2"/>
  </si>
  <si>
    <t>⑩</t>
    <phoneticPr fontId="2"/>
  </si>
  <si>
    <t>環境デザイン基礎実習Ⅰ</t>
    <phoneticPr fontId="2"/>
  </si>
  <si>
    <t>⑩</t>
    <phoneticPr fontId="2"/>
  </si>
  <si>
    <t>環境デザイン基礎実習Ⅳ</t>
    <phoneticPr fontId="2"/>
  </si>
  <si>
    <t>環境デザイン及び計画実習</t>
    <phoneticPr fontId="2"/>
  </si>
  <si>
    <t>CAD及びコンピュータ造形実習Ⅰ</t>
    <phoneticPr fontId="2"/>
  </si>
  <si>
    <t>CAD及びコンピュータ造形実習Ⅱ</t>
    <phoneticPr fontId="2"/>
  </si>
  <si>
    <t>環境計画論</t>
    <phoneticPr fontId="2"/>
  </si>
  <si>
    <t>環境デザイン論</t>
    <phoneticPr fontId="2"/>
  </si>
  <si>
    <t>都市計画</t>
    <phoneticPr fontId="2"/>
  </si>
  <si>
    <t>景観工学</t>
    <phoneticPr fontId="2"/>
  </si>
  <si>
    <t>人間環境工学</t>
    <phoneticPr fontId="2"/>
  </si>
  <si>
    <t>環境・防災工学</t>
    <phoneticPr fontId="2"/>
  </si>
  <si>
    <t>CAD及びコンピュータグラフィックス論Ⅰ</t>
    <phoneticPr fontId="2"/>
  </si>
  <si>
    <t>CAD及びコンピュータグラフィックス論Ⅱ</t>
    <phoneticPr fontId="2"/>
  </si>
  <si>
    <t>色彩学</t>
    <phoneticPr fontId="2"/>
  </si>
  <si>
    <t>インテリア空間論</t>
    <phoneticPr fontId="2"/>
  </si>
  <si>
    <t>○</t>
    <phoneticPr fontId="2"/>
  </si>
  <si>
    <t>要件適宜</t>
    <rPh sb="0" eb="2">
      <t>ヨウケン</t>
    </rPh>
    <rPh sb="2" eb="4">
      <t>テキギ</t>
    </rPh>
    <phoneticPr fontId="2"/>
  </si>
  <si>
    <t>①～⑨計</t>
    <rPh sb="3" eb="4">
      <t>ケイ</t>
    </rPh>
    <phoneticPr fontId="2"/>
  </si>
  <si>
    <t>要件30単位以上</t>
    <rPh sb="0" eb="2">
      <t>ヨウケン</t>
    </rPh>
    <rPh sb="4" eb="6">
      <t>タンイ</t>
    </rPh>
    <rPh sb="6" eb="8">
      <t>イジョウ</t>
    </rPh>
    <phoneticPr fontId="2"/>
  </si>
  <si>
    <t>①～⑩計</t>
    <rPh sb="3" eb="4">
      <t>ケイ</t>
    </rPh>
    <phoneticPr fontId="2"/>
  </si>
  <si>
    <t>要件60～40単位以上</t>
    <rPh sb="0" eb="2">
      <t>ヨウケン</t>
    </rPh>
    <rPh sb="7" eb="9">
      <t>タンイ</t>
    </rPh>
    <rPh sb="9" eb="11">
      <t>イジョウ</t>
    </rPh>
    <phoneticPr fontId="2"/>
  </si>
  <si>
    <t>必要な実務経験年数　2年</t>
    <rPh sb="0" eb="2">
      <t>ヒツヨウ</t>
    </rPh>
    <rPh sb="3" eb="5">
      <t>ジツム</t>
    </rPh>
    <rPh sb="5" eb="7">
      <t>ケイケン</t>
    </rPh>
    <rPh sb="7" eb="9">
      <t>ネンスウ</t>
    </rPh>
    <rPh sb="11" eb="12">
      <t>ネン</t>
    </rPh>
    <phoneticPr fontId="2"/>
  </si>
  <si>
    <t>要件60単位以上</t>
    <rPh sb="0" eb="2">
      <t>ヨウケン</t>
    </rPh>
    <rPh sb="4" eb="6">
      <t>タンイ</t>
    </rPh>
    <rPh sb="6" eb="8">
      <t>イジョウ</t>
    </rPh>
    <phoneticPr fontId="2"/>
  </si>
  <si>
    <t>必要な実務経験年数　3年</t>
    <rPh sb="0" eb="2">
      <t>ヒツヨウ</t>
    </rPh>
    <rPh sb="3" eb="5">
      <t>ジツム</t>
    </rPh>
    <rPh sb="5" eb="7">
      <t>ケイケン</t>
    </rPh>
    <rPh sb="7" eb="9">
      <t>ネンスウ</t>
    </rPh>
    <rPh sb="11" eb="12">
      <t>ネン</t>
    </rPh>
    <phoneticPr fontId="2"/>
  </si>
  <si>
    <t>要件50単位以上</t>
    <rPh sb="0" eb="2">
      <t>ヨウケン</t>
    </rPh>
    <rPh sb="4" eb="6">
      <t>タンイ</t>
    </rPh>
    <rPh sb="6" eb="8">
      <t>イジョウ</t>
    </rPh>
    <phoneticPr fontId="2"/>
  </si>
  <si>
    <t>必要な実務経験年数　4年</t>
    <rPh sb="0" eb="2">
      <t>ヒツヨウ</t>
    </rPh>
    <rPh sb="3" eb="5">
      <t>ジツム</t>
    </rPh>
    <rPh sb="5" eb="7">
      <t>ケイケン</t>
    </rPh>
    <rPh sb="7" eb="9">
      <t>ネンスウ</t>
    </rPh>
    <rPh sb="11" eb="12">
      <t>ネン</t>
    </rPh>
    <phoneticPr fontId="2"/>
  </si>
  <si>
    <t>要件40単位以上</t>
    <rPh sb="0" eb="2">
      <t>ヨウケン</t>
    </rPh>
    <rPh sb="4" eb="6">
      <t>タンイ</t>
    </rPh>
    <rPh sb="6" eb="8">
      <t>イジョウ</t>
    </rPh>
    <phoneticPr fontId="2"/>
  </si>
  <si>
    <t>①</t>
    <phoneticPr fontId="2"/>
  </si>
  <si>
    <t>図形科学</t>
    <phoneticPr fontId="2"/>
  </si>
  <si>
    <t>①</t>
    <phoneticPr fontId="2"/>
  </si>
  <si>
    <t>環境デザイン基礎実習Ⅲ</t>
    <phoneticPr fontId="2"/>
  </si>
  <si>
    <t>①</t>
    <phoneticPr fontId="2"/>
  </si>
  <si>
    <t>シビックデザイン及び計画実習Ⅰ</t>
    <phoneticPr fontId="2"/>
  </si>
  <si>
    <t>シビックデザイン及び計画実習Ⅱ</t>
    <phoneticPr fontId="2"/>
  </si>
  <si>
    <t>②</t>
    <phoneticPr fontId="2"/>
  </si>
  <si>
    <t>建築計画論</t>
    <phoneticPr fontId="2"/>
  </si>
  <si>
    <t>インテリア計画論</t>
    <phoneticPr fontId="2"/>
  </si>
  <si>
    <t>建築デザイン論</t>
    <phoneticPr fontId="2"/>
  </si>
  <si>
    <t>②</t>
    <phoneticPr fontId="2"/>
  </si>
  <si>
    <t>インテリアデザイン論</t>
    <phoneticPr fontId="2"/>
  </si>
  <si>
    <t>住居計画論</t>
    <phoneticPr fontId="2"/>
  </si>
  <si>
    <t>インテリアデザイン史</t>
    <phoneticPr fontId="2"/>
  </si>
  <si>
    <t>③</t>
    <phoneticPr fontId="2"/>
  </si>
  <si>
    <t>建築環境工学</t>
    <phoneticPr fontId="2"/>
  </si>
  <si>
    <t>④</t>
    <phoneticPr fontId="2"/>
  </si>
  <si>
    <t>建築設備工学</t>
    <phoneticPr fontId="2"/>
  </si>
  <si>
    <t>⑤</t>
    <phoneticPr fontId="2"/>
  </si>
  <si>
    <t>構造工学Ⅰ</t>
    <phoneticPr fontId="2"/>
  </si>
  <si>
    <t>構造工学Ⅱ</t>
    <phoneticPr fontId="2"/>
  </si>
  <si>
    <t>⑥</t>
    <phoneticPr fontId="2"/>
  </si>
  <si>
    <t>建築構法</t>
    <phoneticPr fontId="2"/>
  </si>
  <si>
    <t>構造計画論</t>
    <phoneticPr fontId="2"/>
  </si>
  <si>
    <t>⑦</t>
    <phoneticPr fontId="2"/>
  </si>
  <si>
    <t>建築材料工学</t>
    <phoneticPr fontId="2"/>
  </si>
  <si>
    <t>⑦</t>
    <phoneticPr fontId="2"/>
  </si>
  <si>
    <t>意匠材料学</t>
    <phoneticPr fontId="2"/>
  </si>
  <si>
    <t>材料の科学</t>
    <phoneticPr fontId="2"/>
  </si>
  <si>
    <t>⑧</t>
    <phoneticPr fontId="2"/>
  </si>
  <si>
    <t>施工法</t>
    <phoneticPr fontId="2"/>
  </si>
  <si>
    <t>⑨</t>
    <phoneticPr fontId="2"/>
  </si>
  <si>
    <t>環境・建築法規</t>
    <phoneticPr fontId="2"/>
  </si>
  <si>
    <t>⑩</t>
    <phoneticPr fontId="2"/>
  </si>
  <si>
    <t>環境デザイン基礎実習Ⅰ</t>
    <phoneticPr fontId="2"/>
  </si>
  <si>
    <t>⑩</t>
    <phoneticPr fontId="2"/>
  </si>
  <si>
    <t>環境デザイン基礎実習Ⅳ</t>
    <phoneticPr fontId="2"/>
  </si>
  <si>
    <t>環境デザイン及び計画実習</t>
    <phoneticPr fontId="2"/>
  </si>
  <si>
    <t>CAD及びコンピュータ造形実習Ⅰ</t>
    <phoneticPr fontId="2"/>
  </si>
  <si>
    <t>CAD及びコンピュータ造形実習Ⅱ</t>
    <phoneticPr fontId="2"/>
  </si>
  <si>
    <t>環境計画論</t>
    <phoneticPr fontId="2"/>
  </si>
  <si>
    <t>環境デザイン論</t>
    <phoneticPr fontId="2"/>
  </si>
  <si>
    <t>都市計画</t>
    <phoneticPr fontId="2"/>
  </si>
  <si>
    <t>景観工学</t>
    <phoneticPr fontId="2"/>
  </si>
  <si>
    <t>人間環境工学</t>
    <phoneticPr fontId="2"/>
  </si>
  <si>
    <t>環境・防災工学</t>
    <phoneticPr fontId="2"/>
  </si>
  <si>
    <t>CAD及びコンピュータグラフィックス論Ⅰ</t>
    <phoneticPr fontId="2"/>
  </si>
  <si>
    <t>CAD及びコンピュータグラフィックス論Ⅱ</t>
    <phoneticPr fontId="2"/>
  </si>
  <si>
    <t>色彩学</t>
    <phoneticPr fontId="2"/>
  </si>
  <si>
    <t>インテリア空間論</t>
    <phoneticPr fontId="2"/>
  </si>
  <si>
    <t>○</t>
    <phoneticPr fontId="2"/>
  </si>
  <si>
    <t>　指定科目修得単位証明書・卒業証明書　発行申込みチェックリスト</t>
    <phoneticPr fontId="2"/>
  </si>
  <si>
    <t>大阪産業大学 工学部 建築・環境デザイン学科
シビックデザインコース</t>
    <phoneticPr fontId="2"/>
  </si>
  <si>
    <t>大阪産業大学 工学部 建築・環境デザイン学科
建築・インテリアデザインコース</t>
    <phoneticPr fontId="2"/>
  </si>
  <si>
    <t>学籍番号</t>
    <rPh sb="0" eb="2">
      <t>ガクセキ</t>
    </rPh>
    <rPh sb="2" eb="4">
      <t>バンゴウ</t>
    </rPh>
    <phoneticPr fontId="2"/>
  </si>
  <si>
    <t>氏名</t>
    <rPh sb="0" eb="2">
      <t>シメイ</t>
    </rPh>
    <phoneticPr fontId="2"/>
  </si>
  <si>
    <t>1年次</t>
    <rPh sb="1" eb="2">
      <t>ネン</t>
    </rPh>
    <rPh sb="2" eb="3">
      <t>ジ</t>
    </rPh>
    <phoneticPr fontId="2"/>
  </si>
  <si>
    <t>2年次</t>
    <rPh sb="1" eb="2">
      <t>ネン</t>
    </rPh>
    <rPh sb="2" eb="3">
      <t>ジ</t>
    </rPh>
    <phoneticPr fontId="2"/>
  </si>
  <si>
    <t>3年次</t>
    <rPh sb="1" eb="2">
      <t>ネン</t>
    </rPh>
    <rPh sb="2" eb="3">
      <t>ジ</t>
    </rPh>
    <phoneticPr fontId="2"/>
  </si>
  <si>
    <t>3年次</t>
    <rPh sb="1" eb="3">
      <t>ネンジ</t>
    </rPh>
    <phoneticPr fontId="2"/>
  </si>
  <si>
    <t>2年次</t>
    <rPh sb="1" eb="3">
      <t>ネンジ</t>
    </rPh>
    <phoneticPr fontId="2"/>
  </si>
  <si>
    <t>1年次</t>
    <rPh sb="1" eb="3">
      <t>ネンジ</t>
    </rPh>
    <phoneticPr fontId="2"/>
  </si>
  <si>
    <t>年次</t>
    <rPh sb="0" eb="2">
      <t>ネンジ</t>
    </rPh>
    <phoneticPr fontId="2"/>
  </si>
  <si>
    <t>4年次</t>
    <rPh sb="1" eb="2">
      <t>ネン</t>
    </rPh>
    <rPh sb="2" eb="3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</si>
</sst>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[$-411]ggge&quot;年&quot;m&quot;月&quot;d&quot;日&quot;;@"/>
    <numFmt numFmtId="178" formatCode="0_);[Red]\(0\)"/>
  </numFmts>
  <fonts count="19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Ｐ明朝"/>
      <family val="1"/>
      <charset val="128"/>
    </font>
    <font>
      <b/>
      <sz val="9"/>
      <color indexed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58" fontId="6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177" fontId="8" fillId="0" borderId="0" xfId="0" applyNumberFormat="1" applyFont="1" applyFill="1" applyBorder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58" fontId="10" fillId="0" borderId="0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3" fillId="0" borderId="9" xfId="0" applyFont="1" applyFill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3" fillId="0" borderId="12" xfId="0" applyFont="1" applyFill="1" applyBorder="1">
      <alignment vertical="center"/>
    </xf>
    <xf numFmtId="0" fontId="13" fillId="0" borderId="12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3" fillId="0" borderId="16" xfId="0" applyFont="1" applyFill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18" xfId="0" applyFont="1" applyBorder="1">
      <alignment vertical="center"/>
    </xf>
    <xf numFmtId="0" fontId="15" fillId="0" borderId="19" xfId="0" applyFont="1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15" fillId="0" borderId="9" xfId="0" applyFont="1" applyBorder="1">
      <alignment vertical="center"/>
    </xf>
    <xf numFmtId="58" fontId="14" fillId="0" borderId="0" xfId="0" applyNumberFormat="1" applyFont="1" applyAlignment="1">
      <alignment horizontal="left" vertical="center"/>
    </xf>
    <xf numFmtId="0" fontId="15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5" fillId="2" borderId="20" xfId="0" applyFont="1" applyFill="1" applyBorder="1" applyAlignment="1">
      <alignment horizontal="center" vertical="center"/>
    </xf>
    <xf numFmtId="0" fontId="15" fillId="0" borderId="12" xfId="0" applyFont="1" applyBorder="1">
      <alignment vertical="center"/>
    </xf>
    <xf numFmtId="0" fontId="15" fillId="0" borderId="17" xfId="0" applyFont="1" applyBorder="1">
      <alignment vertical="center"/>
    </xf>
    <xf numFmtId="0" fontId="15" fillId="0" borderId="5" xfId="0" applyFont="1" applyBorder="1">
      <alignment vertical="center"/>
    </xf>
    <xf numFmtId="0" fontId="5" fillId="2" borderId="21" xfId="0" applyFont="1" applyFill="1" applyBorder="1" applyAlignment="1">
      <alignment horizontal="center" vertical="center"/>
    </xf>
    <xf numFmtId="0" fontId="15" fillId="0" borderId="6" xfId="0" applyFont="1" applyBorder="1">
      <alignment vertical="center"/>
    </xf>
    <xf numFmtId="0" fontId="12" fillId="6" borderId="1" xfId="0" applyFont="1" applyFill="1" applyBorder="1" applyAlignment="1">
      <alignment horizontal="center" vertical="center"/>
    </xf>
    <xf numFmtId="0" fontId="3" fillId="6" borderId="4" xfId="0" applyFont="1" applyFill="1" applyBorder="1">
      <alignment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3" fillId="7" borderId="4" xfId="0" applyFont="1" applyFill="1" applyBorder="1">
      <alignment vertical="center"/>
    </xf>
    <xf numFmtId="0" fontId="12" fillId="7" borderId="4" xfId="0" applyFont="1" applyFill="1" applyBorder="1" applyAlignment="1">
      <alignment horizontal="center" vertical="center"/>
    </xf>
    <xf numFmtId="178" fontId="1" fillId="0" borderId="0" xfId="0" applyNumberFormat="1" applyFont="1">
      <alignment vertical="center"/>
    </xf>
    <xf numFmtId="178" fontId="5" fillId="0" borderId="0" xfId="0" applyNumberFormat="1" applyFont="1" applyAlignment="1">
      <alignment horizontal="center" vertical="top"/>
    </xf>
    <xf numFmtId="178" fontId="3" fillId="0" borderId="0" xfId="0" applyNumberFormat="1" applyFont="1" applyFill="1" applyBorder="1">
      <alignment vertical="center"/>
    </xf>
    <xf numFmtId="178" fontId="8" fillId="0" borderId="0" xfId="0" applyNumberFormat="1" applyFont="1" applyFill="1" applyBorder="1">
      <alignment vertical="center"/>
    </xf>
    <xf numFmtId="178" fontId="3" fillId="0" borderId="4" xfId="0" applyNumberFormat="1" applyFont="1" applyBorder="1" applyAlignment="1">
      <alignment horizontal="center" vertical="center"/>
    </xf>
    <xf numFmtId="178" fontId="11" fillId="3" borderId="9" xfId="0" applyNumberFormat="1" applyFont="1" applyFill="1" applyBorder="1" applyAlignment="1">
      <alignment horizontal="right" vertical="center"/>
    </xf>
    <xf numFmtId="178" fontId="11" fillId="2" borderId="9" xfId="0" applyNumberFormat="1" applyFont="1" applyFill="1" applyBorder="1" applyAlignment="1">
      <alignment horizontal="right" vertical="center"/>
    </xf>
    <xf numFmtId="178" fontId="11" fillId="3" borderId="12" xfId="0" applyNumberFormat="1" applyFont="1" applyFill="1" applyBorder="1" applyAlignment="1">
      <alignment horizontal="right" vertical="center"/>
    </xf>
    <xf numFmtId="178" fontId="11" fillId="2" borderId="12" xfId="0" applyNumberFormat="1" applyFont="1" applyFill="1" applyBorder="1" applyAlignment="1">
      <alignment horizontal="right" vertical="center"/>
    </xf>
    <xf numFmtId="178" fontId="11" fillId="6" borderId="4" xfId="0" applyNumberFormat="1" applyFont="1" applyFill="1" applyBorder="1" applyAlignment="1">
      <alignment horizontal="right" vertical="center"/>
    </xf>
    <xf numFmtId="178" fontId="11" fillId="7" borderId="9" xfId="0" applyNumberFormat="1" applyFont="1" applyFill="1" applyBorder="1" applyAlignment="1">
      <alignment horizontal="right" vertical="center"/>
    </xf>
    <xf numFmtId="178" fontId="11" fillId="7" borderId="12" xfId="0" applyNumberFormat="1" applyFont="1" applyFill="1" applyBorder="1" applyAlignment="1">
      <alignment horizontal="right" vertical="center"/>
    </xf>
    <xf numFmtId="178" fontId="11" fillId="7" borderId="16" xfId="0" applyNumberFormat="1" applyFont="1" applyFill="1" applyBorder="1" applyAlignment="1">
      <alignment horizontal="right" vertical="center"/>
    </xf>
    <xf numFmtId="178" fontId="11" fillId="7" borderId="4" xfId="0" applyNumberFormat="1" applyFont="1" applyFill="1" applyBorder="1" applyAlignment="1">
      <alignment horizontal="right" vertical="center"/>
    </xf>
    <xf numFmtId="178" fontId="15" fillId="0" borderId="18" xfId="0" applyNumberFormat="1" applyFont="1" applyBorder="1">
      <alignment vertical="center"/>
    </xf>
    <xf numFmtId="178" fontId="15" fillId="0" borderId="19" xfId="0" applyNumberFormat="1" applyFont="1" applyBorder="1">
      <alignment vertical="center"/>
    </xf>
    <xf numFmtId="178" fontId="15" fillId="0" borderId="10" xfId="0" applyNumberFormat="1" applyFont="1" applyBorder="1">
      <alignment vertical="center"/>
    </xf>
    <xf numFmtId="178" fontId="15" fillId="0" borderId="11" xfId="0" applyNumberFormat="1" applyFont="1" applyBorder="1">
      <alignment vertical="center"/>
    </xf>
    <xf numFmtId="178" fontId="15" fillId="0" borderId="17" xfId="0" applyNumberFormat="1" applyFont="1" applyBorder="1">
      <alignment vertical="center"/>
    </xf>
    <xf numFmtId="178" fontId="15" fillId="0" borderId="5" xfId="0" applyNumberFormat="1" applyFont="1" applyBorder="1">
      <alignment vertical="center"/>
    </xf>
    <xf numFmtId="178" fontId="11" fillId="6" borderId="2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center" vertical="center"/>
    </xf>
    <xf numFmtId="0" fontId="0" fillId="6" borderId="3" xfId="0" applyFill="1" applyBorder="1">
      <alignment vertical="center"/>
    </xf>
    <xf numFmtId="0" fontId="0" fillId="6" borderId="2" xfId="0" applyFill="1" applyBorder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0" fillId="7" borderId="3" xfId="0" applyFill="1" applyBorder="1">
      <alignment vertical="center"/>
    </xf>
    <xf numFmtId="0" fontId="0" fillId="7" borderId="2" xfId="0" applyFill="1" applyBorder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5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4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66</xdr:row>
      <xdr:rowOff>0</xdr:rowOff>
    </xdr:from>
    <xdr:to>
      <xdr:col>8</xdr:col>
      <xdr:colOff>1076325</xdr:colOff>
      <xdr:row>66</xdr:row>
      <xdr:rowOff>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6924675" y="13573125"/>
          <a:ext cx="933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8</xdr:col>
      <xdr:colOff>142875</xdr:colOff>
      <xdr:row>66</xdr:row>
      <xdr:rowOff>0</xdr:rowOff>
    </xdr:from>
    <xdr:to>
      <xdr:col>8</xdr:col>
      <xdr:colOff>1076325</xdr:colOff>
      <xdr:row>66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6924675" y="13573125"/>
          <a:ext cx="933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8</xdr:col>
      <xdr:colOff>142875</xdr:colOff>
      <xdr:row>66</xdr:row>
      <xdr:rowOff>0</xdr:rowOff>
    </xdr:from>
    <xdr:to>
      <xdr:col>8</xdr:col>
      <xdr:colOff>1076325</xdr:colOff>
      <xdr:row>66</xdr:row>
      <xdr:rowOff>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6924675" y="13573125"/>
          <a:ext cx="933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66</xdr:row>
      <xdr:rowOff>0</xdr:rowOff>
    </xdr:from>
    <xdr:to>
      <xdr:col>8</xdr:col>
      <xdr:colOff>1076325</xdr:colOff>
      <xdr:row>66</xdr:row>
      <xdr:rowOff>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6924675" y="13573125"/>
          <a:ext cx="933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8</xdr:col>
      <xdr:colOff>142875</xdr:colOff>
      <xdr:row>66</xdr:row>
      <xdr:rowOff>0</xdr:rowOff>
    </xdr:from>
    <xdr:to>
      <xdr:col>8</xdr:col>
      <xdr:colOff>1076325</xdr:colOff>
      <xdr:row>66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6924675" y="13573125"/>
          <a:ext cx="933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8</xdr:col>
      <xdr:colOff>142875</xdr:colOff>
      <xdr:row>66</xdr:row>
      <xdr:rowOff>0</xdr:rowOff>
    </xdr:from>
    <xdr:to>
      <xdr:col>8</xdr:col>
      <xdr:colOff>1076325</xdr:colOff>
      <xdr:row>66</xdr:row>
      <xdr:rowOff>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6924675" y="13573125"/>
          <a:ext cx="933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2" tint="-0.499984740745262"/>
  </sheetPr>
  <dimension ref="A1:I66"/>
  <sheetViews>
    <sheetView zoomScaleNormal="100" zoomScaleSheetLayoutView="100" workbookViewId="0">
      <selection activeCell="D7" sqref="D7:G7"/>
    </sheetView>
  </sheetViews>
  <sheetFormatPr defaultRowHeight="11.25"/>
  <cols>
    <col min="1" max="2" width="2.75" style="1" customWidth="1"/>
    <col min="3" max="3" width="13.125" style="2" customWidth="1"/>
    <col min="4" max="4" width="23.5" style="1" customWidth="1"/>
    <col min="5" max="5" width="8.5" style="1" customWidth="1"/>
    <col min="6" max="6" width="11" style="61" customWidth="1"/>
    <col min="7" max="7" width="13.75" style="61" customWidth="1"/>
    <col min="8" max="8" width="13.625" style="1" customWidth="1"/>
    <col min="9" max="9" width="26.5" style="1" customWidth="1"/>
    <col min="10" max="10" width="2.5" style="1" customWidth="1"/>
    <col min="11" max="16384" width="9" style="1"/>
  </cols>
  <sheetData>
    <row r="1" spans="1:9" customFormat="1" ht="13.5">
      <c r="A1" s="1"/>
      <c r="B1" s="1"/>
      <c r="C1" s="2"/>
      <c r="D1" s="1"/>
      <c r="E1" s="1"/>
      <c r="F1" s="61"/>
      <c r="G1" s="61"/>
      <c r="H1" s="4"/>
      <c r="I1" s="4"/>
    </row>
    <row r="2" spans="1:9" customFormat="1" ht="13.5">
      <c r="A2" s="1"/>
      <c r="B2" s="2"/>
      <c r="C2" s="2"/>
      <c r="D2" s="4"/>
      <c r="E2" s="4"/>
      <c r="F2" s="61"/>
      <c r="G2" s="61"/>
      <c r="H2" s="4"/>
      <c r="I2" s="5"/>
    </row>
    <row r="3" spans="1:9" customFormat="1" ht="13.5">
      <c r="A3" s="1"/>
      <c r="B3" s="2"/>
      <c r="C3" s="2"/>
      <c r="D3" s="4"/>
      <c r="E3" s="4"/>
      <c r="F3" s="61"/>
      <c r="G3" s="61"/>
      <c r="H3" s="4"/>
      <c r="I3" s="6">
        <v>1</v>
      </c>
    </row>
    <row r="4" spans="1:9" s="7" customFormat="1" ht="20.100000000000001" customHeight="1">
      <c r="C4" s="96" t="s">
        <v>0</v>
      </c>
      <c r="D4" s="96"/>
      <c r="E4" s="96"/>
      <c r="F4" s="96"/>
      <c r="G4" s="96"/>
      <c r="H4" s="96"/>
      <c r="I4" s="96"/>
    </row>
    <row r="5" spans="1:9" s="8" customFormat="1" ht="20.100000000000001" customHeight="1">
      <c r="C5" s="96" t="s">
        <v>141</v>
      </c>
      <c r="D5" s="96"/>
      <c r="E5" s="96"/>
      <c r="F5" s="96"/>
      <c r="G5" s="96"/>
      <c r="H5" s="96"/>
      <c r="I5" s="96"/>
    </row>
    <row r="6" spans="1:9" s="8" customFormat="1" ht="17.100000000000001" customHeight="1">
      <c r="C6" s="9"/>
      <c r="D6" s="9"/>
      <c r="E6" s="9"/>
      <c r="F6" s="62"/>
      <c r="G6" s="62"/>
      <c r="H6" s="9"/>
      <c r="I6" s="9"/>
    </row>
    <row r="7" spans="1:9" ht="33.950000000000003" customHeight="1">
      <c r="B7" s="10" t="s">
        <v>1</v>
      </c>
      <c r="C7" s="11"/>
      <c r="D7" s="97" t="s">
        <v>142</v>
      </c>
      <c r="E7" s="97"/>
      <c r="F7" s="97"/>
      <c r="G7" s="97"/>
      <c r="H7" s="83" t="s">
        <v>144</v>
      </c>
      <c r="I7" s="82" t="s">
        <v>145</v>
      </c>
    </row>
    <row r="8" spans="1:9" s="3" customFormat="1" ht="14.1" customHeight="1">
      <c r="B8" s="12"/>
      <c r="C8" s="12"/>
      <c r="D8" s="13"/>
      <c r="E8" s="13"/>
      <c r="F8" s="63"/>
      <c r="G8" s="64"/>
      <c r="H8" s="14"/>
      <c r="I8" s="16">
        <v>39903</v>
      </c>
    </row>
    <row r="9" spans="1:9" ht="14.1" customHeight="1">
      <c r="B9" s="17" t="s">
        <v>2</v>
      </c>
    </row>
    <row r="10" spans="1:9" ht="16.5" customHeight="1">
      <c r="B10" s="98" t="s">
        <v>3</v>
      </c>
      <c r="C10" s="99"/>
      <c r="D10" s="100"/>
      <c r="E10" s="18" t="s">
        <v>4</v>
      </c>
      <c r="F10" s="65" t="s">
        <v>5</v>
      </c>
      <c r="G10" s="65" t="s">
        <v>6</v>
      </c>
      <c r="H10" s="18" t="s">
        <v>7</v>
      </c>
      <c r="I10" s="19" t="s">
        <v>8</v>
      </c>
    </row>
    <row r="11" spans="1:9" ht="13.5">
      <c r="B11" s="20" t="s">
        <v>89</v>
      </c>
      <c r="C11" s="94" t="s">
        <v>90</v>
      </c>
      <c r="D11" s="95"/>
      <c r="E11" s="21" t="s">
        <v>146</v>
      </c>
      <c r="F11" s="66">
        <v>2</v>
      </c>
      <c r="G11" s="67"/>
      <c r="H11" s="22"/>
      <c r="I11" s="23"/>
    </row>
    <row r="12" spans="1:9" ht="13.5">
      <c r="B12" s="24" t="s">
        <v>91</v>
      </c>
      <c r="C12" s="87" t="s">
        <v>92</v>
      </c>
      <c r="D12" s="88"/>
      <c r="E12" s="25" t="s">
        <v>147</v>
      </c>
      <c r="F12" s="68">
        <v>1</v>
      </c>
      <c r="G12" s="69"/>
      <c r="H12" s="26"/>
      <c r="I12" s="27"/>
    </row>
    <row r="13" spans="1:9" ht="13.5">
      <c r="B13" s="24" t="s">
        <v>93</v>
      </c>
      <c r="C13" s="87" t="s">
        <v>94</v>
      </c>
      <c r="D13" s="88"/>
      <c r="E13" s="25" t="s">
        <v>148</v>
      </c>
      <c r="F13" s="68">
        <v>3</v>
      </c>
      <c r="G13" s="69"/>
      <c r="H13" s="26"/>
      <c r="I13" s="27"/>
    </row>
    <row r="14" spans="1:9" ht="13.5">
      <c r="B14" s="24" t="s">
        <v>91</v>
      </c>
      <c r="C14" s="87" t="s">
        <v>95</v>
      </c>
      <c r="D14" s="88"/>
      <c r="E14" s="25" t="s">
        <v>149</v>
      </c>
      <c r="F14" s="68">
        <v>3</v>
      </c>
      <c r="G14" s="69"/>
      <c r="H14" s="26"/>
      <c r="I14" s="28"/>
    </row>
    <row r="15" spans="1:9" ht="13.5">
      <c r="B15" s="84" t="s">
        <v>16</v>
      </c>
      <c r="C15" s="92"/>
      <c r="D15" s="92"/>
      <c r="E15" s="93"/>
      <c r="F15" s="81">
        <v>9</v>
      </c>
      <c r="G15" s="70">
        <f>SUM(G11:G14)</f>
        <v>0</v>
      </c>
      <c r="H15" s="54" t="str">
        <f>IF(G15&gt;=7,"○","×")</f>
        <v>×</v>
      </c>
      <c r="I15" s="55" t="s">
        <v>17</v>
      </c>
    </row>
    <row r="16" spans="1:9" ht="13.5">
      <c r="B16" s="20" t="s">
        <v>96</v>
      </c>
      <c r="C16" s="94" t="s">
        <v>97</v>
      </c>
      <c r="D16" s="95"/>
      <c r="E16" s="21" t="s">
        <v>150</v>
      </c>
      <c r="F16" s="66">
        <v>2</v>
      </c>
      <c r="G16" s="67"/>
      <c r="H16" s="22"/>
      <c r="I16" s="29"/>
    </row>
    <row r="17" spans="2:9" ht="13.5">
      <c r="B17" s="24" t="s">
        <v>96</v>
      </c>
      <c r="C17" s="87" t="s">
        <v>98</v>
      </c>
      <c r="D17" s="88"/>
      <c r="E17" s="25" t="s">
        <v>150</v>
      </c>
      <c r="F17" s="68">
        <v>2</v>
      </c>
      <c r="G17" s="69"/>
      <c r="H17" s="26"/>
      <c r="I17" s="27"/>
    </row>
    <row r="18" spans="2:9" ht="13.5">
      <c r="B18" s="24" t="s">
        <v>27</v>
      </c>
      <c r="C18" s="87" t="s">
        <v>99</v>
      </c>
      <c r="D18" s="88"/>
      <c r="E18" s="25" t="s">
        <v>151</v>
      </c>
      <c r="F18" s="68">
        <v>2</v>
      </c>
      <c r="G18" s="69"/>
      <c r="H18" s="26"/>
      <c r="I18" s="27"/>
    </row>
    <row r="19" spans="2:9" ht="13.5">
      <c r="B19" s="24" t="s">
        <v>100</v>
      </c>
      <c r="C19" s="87" t="s">
        <v>101</v>
      </c>
      <c r="D19" s="88"/>
      <c r="E19" s="25" t="s">
        <v>151</v>
      </c>
      <c r="F19" s="68">
        <v>2</v>
      </c>
      <c r="G19" s="69"/>
      <c r="H19" s="26"/>
      <c r="I19" s="27"/>
    </row>
    <row r="20" spans="2:9" ht="13.5">
      <c r="B20" s="24" t="s">
        <v>100</v>
      </c>
      <c r="C20" s="87" t="s">
        <v>102</v>
      </c>
      <c r="D20" s="88"/>
      <c r="E20" s="25" t="s">
        <v>150</v>
      </c>
      <c r="F20" s="68">
        <v>2</v>
      </c>
      <c r="G20" s="69"/>
      <c r="H20" s="26"/>
      <c r="I20" s="27"/>
    </row>
    <row r="21" spans="2:9" ht="13.5">
      <c r="B21" s="24" t="s">
        <v>27</v>
      </c>
      <c r="C21" s="87" t="s">
        <v>28</v>
      </c>
      <c r="D21" s="88"/>
      <c r="E21" s="25" t="s">
        <v>149</v>
      </c>
      <c r="F21" s="68">
        <v>2</v>
      </c>
      <c r="G21" s="69"/>
      <c r="H21" s="26"/>
      <c r="I21" s="27"/>
    </row>
    <row r="22" spans="2:9" ht="13.5">
      <c r="B22" s="24" t="s">
        <v>27</v>
      </c>
      <c r="C22" s="87" t="s">
        <v>29</v>
      </c>
      <c r="D22" s="88"/>
      <c r="E22" s="25" t="s">
        <v>150</v>
      </c>
      <c r="F22" s="68">
        <v>2</v>
      </c>
      <c r="G22" s="69"/>
      <c r="H22" s="26"/>
      <c r="I22" s="27"/>
    </row>
    <row r="23" spans="2:9" ht="13.5">
      <c r="B23" s="24" t="s">
        <v>27</v>
      </c>
      <c r="C23" s="87" t="s">
        <v>30</v>
      </c>
      <c r="D23" s="88"/>
      <c r="E23" s="25" t="s">
        <v>150</v>
      </c>
      <c r="F23" s="68">
        <v>2</v>
      </c>
      <c r="G23" s="69"/>
      <c r="H23" s="26"/>
      <c r="I23" s="27"/>
    </row>
    <row r="24" spans="2:9" ht="13.5">
      <c r="B24" s="24" t="s">
        <v>27</v>
      </c>
      <c r="C24" s="87" t="s">
        <v>103</v>
      </c>
      <c r="D24" s="88"/>
      <c r="E24" s="25" t="s">
        <v>149</v>
      </c>
      <c r="F24" s="68">
        <v>2</v>
      </c>
      <c r="G24" s="69"/>
      <c r="H24" s="26"/>
      <c r="I24" s="27"/>
    </row>
    <row r="25" spans="2:9" ht="13.5">
      <c r="B25" s="84" t="s">
        <v>16</v>
      </c>
      <c r="C25" s="92"/>
      <c r="D25" s="92"/>
      <c r="E25" s="93"/>
      <c r="F25" s="81">
        <v>18</v>
      </c>
      <c r="G25" s="70">
        <f>SUM(G16:G24)</f>
        <v>0</v>
      </c>
      <c r="H25" s="54" t="str">
        <f>IF(G25&gt;=7,"○","×")</f>
        <v>×</v>
      </c>
      <c r="I25" s="55" t="s">
        <v>17</v>
      </c>
    </row>
    <row r="26" spans="2:9" ht="13.5">
      <c r="B26" s="20" t="s">
        <v>104</v>
      </c>
      <c r="C26" s="94" t="s">
        <v>105</v>
      </c>
      <c r="D26" s="95"/>
      <c r="E26" s="21" t="s">
        <v>150</v>
      </c>
      <c r="F26" s="66">
        <v>2</v>
      </c>
      <c r="G26" s="67"/>
      <c r="H26" s="22"/>
      <c r="I26" s="29"/>
    </row>
    <row r="27" spans="2:9" ht="13.5">
      <c r="B27" s="84" t="s">
        <v>16</v>
      </c>
      <c r="C27" s="92"/>
      <c r="D27" s="92"/>
      <c r="E27" s="93"/>
      <c r="F27" s="81">
        <v>2</v>
      </c>
      <c r="G27" s="70">
        <f>SUM(G26:G26)</f>
        <v>0</v>
      </c>
      <c r="H27" s="54" t="str">
        <f>IF(G27&gt;=2,"○","×")</f>
        <v>×</v>
      </c>
      <c r="I27" s="55" t="s">
        <v>35</v>
      </c>
    </row>
    <row r="28" spans="2:9" ht="13.5">
      <c r="B28" s="20" t="s">
        <v>106</v>
      </c>
      <c r="C28" s="94" t="s">
        <v>107</v>
      </c>
      <c r="D28" s="95"/>
      <c r="E28" s="21" t="s">
        <v>152</v>
      </c>
      <c r="F28" s="66">
        <v>2</v>
      </c>
      <c r="G28" s="67"/>
      <c r="H28" s="22"/>
      <c r="I28" s="29"/>
    </row>
    <row r="29" spans="2:9" ht="13.5">
      <c r="B29" s="84" t="s">
        <v>16</v>
      </c>
      <c r="C29" s="92"/>
      <c r="D29" s="92"/>
      <c r="E29" s="93"/>
      <c r="F29" s="81">
        <v>2</v>
      </c>
      <c r="G29" s="70">
        <f>SUM(G28:G28)</f>
        <v>0</v>
      </c>
      <c r="H29" s="54" t="str">
        <f>IF(G29&gt;=2,"○","×")</f>
        <v>×</v>
      </c>
      <c r="I29" s="55" t="s">
        <v>35</v>
      </c>
    </row>
    <row r="30" spans="2:9" ht="13.5">
      <c r="B30" s="30" t="s">
        <v>108</v>
      </c>
      <c r="C30" s="94" t="s">
        <v>109</v>
      </c>
      <c r="D30" s="95"/>
      <c r="E30" s="21" t="s">
        <v>150</v>
      </c>
      <c r="F30" s="66">
        <v>2</v>
      </c>
      <c r="G30" s="67"/>
      <c r="H30" s="22"/>
      <c r="I30" s="29"/>
    </row>
    <row r="31" spans="2:9" ht="13.5">
      <c r="B31" s="31" t="s">
        <v>108</v>
      </c>
      <c r="C31" s="87" t="s">
        <v>110</v>
      </c>
      <c r="D31" s="88"/>
      <c r="E31" s="25" t="s">
        <v>150</v>
      </c>
      <c r="F31" s="68">
        <v>2</v>
      </c>
      <c r="G31" s="69"/>
      <c r="H31" s="26"/>
      <c r="I31" s="27"/>
    </row>
    <row r="32" spans="2:9" ht="13.5">
      <c r="B32" s="84" t="s">
        <v>16</v>
      </c>
      <c r="C32" s="92"/>
      <c r="D32" s="92"/>
      <c r="E32" s="93"/>
      <c r="F32" s="81">
        <v>4</v>
      </c>
      <c r="G32" s="70">
        <f>SUM(G30:G31)</f>
        <v>0</v>
      </c>
      <c r="H32" s="54" t="str">
        <f>IF(G32&gt;=4,"○","×")</f>
        <v>×</v>
      </c>
      <c r="I32" s="55" t="s">
        <v>42</v>
      </c>
    </row>
    <row r="33" spans="2:9" ht="13.5">
      <c r="B33" s="30" t="s">
        <v>111</v>
      </c>
      <c r="C33" s="94" t="s">
        <v>112</v>
      </c>
      <c r="D33" s="95"/>
      <c r="E33" s="21" t="s">
        <v>151</v>
      </c>
      <c r="F33" s="66">
        <v>2</v>
      </c>
      <c r="G33" s="67"/>
      <c r="H33" s="22"/>
      <c r="I33" s="29"/>
    </row>
    <row r="34" spans="2:9" ht="13.5">
      <c r="B34" s="31" t="s">
        <v>111</v>
      </c>
      <c r="C34" s="87" t="s">
        <v>113</v>
      </c>
      <c r="D34" s="88"/>
      <c r="E34" s="25" t="s">
        <v>149</v>
      </c>
      <c r="F34" s="68">
        <v>2</v>
      </c>
      <c r="G34" s="69"/>
      <c r="H34" s="26"/>
      <c r="I34" s="28"/>
    </row>
    <row r="35" spans="2:9" ht="13.5">
      <c r="B35" s="84" t="s">
        <v>16</v>
      </c>
      <c r="C35" s="92"/>
      <c r="D35" s="92"/>
      <c r="E35" s="93"/>
      <c r="F35" s="81">
        <v>4</v>
      </c>
      <c r="G35" s="70">
        <f>SUM(G33:G34)</f>
        <v>0</v>
      </c>
      <c r="H35" s="54" t="str">
        <f>IF(G35&gt;=3,"○","×")</f>
        <v>×</v>
      </c>
      <c r="I35" s="55" t="s">
        <v>47</v>
      </c>
    </row>
    <row r="36" spans="2:9" ht="13.5">
      <c r="B36" s="30" t="s">
        <v>114</v>
      </c>
      <c r="C36" s="94" t="s">
        <v>115</v>
      </c>
      <c r="D36" s="95"/>
      <c r="E36" s="21" t="s">
        <v>149</v>
      </c>
      <c r="F36" s="66">
        <v>2</v>
      </c>
      <c r="G36" s="67"/>
      <c r="H36" s="22"/>
      <c r="I36" s="29"/>
    </row>
    <row r="37" spans="2:9" ht="13.5">
      <c r="B37" s="31" t="s">
        <v>116</v>
      </c>
      <c r="C37" s="87" t="s">
        <v>117</v>
      </c>
      <c r="D37" s="88"/>
      <c r="E37" s="25" t="s">
        <v>149</v>
      </c>
      <c r="F37" s="68">
        <v>2</v>
      </c>
      <c r="G37" s="69"/>
      <c r="H37" s="26"/>
      <c r="I37" s="27"/>
    </row>
    <row r="38" spans="2:9" ht="13.5">
      <c r="B38" s="31" t="s">
        <v>116</v>
      </c>
      <c r="C38" s="87" t="s">
        <v>118</v>
      </c>
      <c r="D38" s="88"/>
      <c r="E38" s="25" t="s">
        <v>151</v>
      </c>
      <c r="F38" s="68">
        <v>2</v>
      </c>
      <c r="G38" s="69"/>
      <c r="H38" s="26"/>
      <c r="I38" s="27"/>
    </row>
    <row r="39" spans="2:9" ht="13.5">
      <c r="B39" s="84" t="s">
        <v>16</v>
      </c>
      <c r="C39" s="92"/>
      <c r="D39" s="92"/>
      <c r="E39" s="93"/>
      <c r="F39" s="81">
        <v>6</v>
      </c>
      <c r="G39" s="70">
        <f>SUM(G36:G38)</f>
        <v>0</v>
      </c>
      <c r="H39" s="54" t="str">
        <f>IF(G39&gt;=2,"○","×")</f>
        <v>×</v>
      </c>
      <c r="I39" s="55" t="s">
        <v>35</v>
      </c>
    </row>
    <row r="40" spans="2:9" ht="13.5">
      <c r="B40" s="20" t="s">
        <v>119</v>
      </c>
      <c r="C40" s="94" t="s">
        <v>120</v>
      </c>
      <c r="D40" s="95"/>
      <c r="E40" s="21" t="s">
        <v>149</v>
      </c>
      <c r="F40" s="66">
        <v>2</v>
      </c>
      <c r="G40" s="67"/>
      <c r="H40" s="22"/>
      <c r="I40" s="29"/>
    </row>
    <row r="41" spans="2:9" ht="13.5">
      <c r="B41" s="84" t="s">
        <v>16</v>
      </c>
      <c r="C41" s="92"/>
      <c r="D41" s="92"/>
      <c r="E41" s="93"/>
      <c r="F41" s="81">
        <v>2</v>
      </c>
      <c r="G41" s="70">
        <f>SUM(G40:G40)</f>
        <v>0</v>
      </c>
      <c r="H41" s="54" t="str">
        <f>IF(G41&gt;=2,"○","×")</f>
        <v>×</v>
      </c>
      <c r="I41" s="55" t="s">
        <v>56</v>
      </c>
    </row>
    <row r="42" spans="2:9" ht="13.5">
      <c r="B42" s="20" t="s">
        <v>121</v>
      </c>
      <c r="C42" s="94" t="s">
        <v>122</v>
      </c>
      <c r="D42" s="95"/>
      <c r="E42" s="21" t="s">
        <v>149</v>
      </c>
      <c r="F42" s="66">
        <v>2</v>
      </c>
      <c r="G42" s="67"/>
      <c r="H42" s="22"/>
      <c r="I42" s="29"/>
    </row>
    <row r="43" spans="2:9" ht="13.5">
      <c r="B43" s="84" t="s">
        <v>16</v>
      </c>
      <c r="C43" s="92"/>
      <c r="D43" s="92"/>
      <c r="E43" s="93"/>
      <c r="F43" s="81">
        <v>2</v>
      </c>
      <c r="G43" s="70">
        <f>SUM(G42:G42)</f>
        <v>0</v>
      </c>
      <c r="H43" s="54" t="str">
        <f>IF(G43&gt;=1,"○","×")</f>
        <v>×</v>
      </c>
      <c r="I43" s="55" t="s">
        <v>59</v>
      </c>
    </row>
    <row r="44" spans="2:9" ht="13.5">
      <c r="B44" s="32" t="s">
        <v>123</v>
      </c>
      <c r="C44" s="33" t="s">
        <v>124</v>
      </c>
      <c r="D44" s="34"/>
      <c r="E44" s="21" t="s">
        <v>151</v>
      </c>
      <c r="F44" s="66">
        <v>1</v>
      </c>
      <c r="G44" s="71"/>
      <c r="H44" s="22"/>
      <c r="I44" s="29"/>
    </row>
    <row r="45" spans="2:9" ht="13.5">
      <c r="B45" s="24" t="s">
        <v>125</v>
      </c>
      <c r="C45" s="87" t="s">
        <v>126</v>
      </c>
      <c r="D45" s="88"/>
      <c r="E45" s="25" t="s">
        <v>150</v>
      </c>
      <c r="F45" s="68">
        <v>1</v>
      </c>
      <c r="G45" s="72"/>
      <c r="H45" s="26"/>
      <c r="I45" s="27"/>
    </row>
    <row r="46" spans="2:9" ht="13.5">
      <c r="B46" s="35" t="s">
        <v>125</v>
      </c>
      <c r="C46" s="87" t="s">
        <v>127</v>
      </c>
      <c r="D46" s="88"/>
      <c r="E46" s="36" t="s">
        <v>153</v>
      </c>
      <c r="F46" s="68">
        <v>3</v>
      </c>
      <c r="G46" s="73"/>
      <c r="H46" s="37"/>
      <c r="I46" s="38"/>
    </row>
    <row r="47" spans="2:9" ht="13.5">
      <c r="B47" s="24" t="s">
        <v>125</v>
      </c>
      <c r="C47" s="87" t="s">
        <v>128</v>
      </c>
      <c r="D47" s="88"/>
      <c r="E47" s="25" t="s">
        <v>150</v>
      </c>
      <c r="F47" s="68">
        <v>1</v>
      </c>
      <c r="G47" s="72"/>
      <c r="H47" s="26"/>
      <c r="I47" s="27"/>
    </row>
    <row r="48" spans="2:9" ht="13.5">
      <c r="B48" s="35" t="s">
        <v>125</v>
      </c>
      <c r="C48" s="87" t="s">
        <v>129</v>
      </c>
      <c r="D48" s="88"/>
      <c r="E48" s="36" t="s">
        <v>150</v>
      </c>
      <c r="F48" s="68">
        <v>1</v>
      </c>
      <c r="G48" s="73"/>
      <c r="H48" s="37"/>
      <c r="I48" s="38"/>
    </row>
    <row r="49" spans="2:9" ht="13.5">
      <c r="B49" s="24" t="s">
        <v>125</v>
      </c>
      <c r="C49" s="87" t="s">
        <v>130</v>
      </c>
      <c r="D49" s="88"/>
      <c r="E49" s="25" t="s">
        <v>150</v>
      </c>
      <c r="F49" s="68">
        <v>2</v>
      </c>
      <c r="G49" s="72"/>
      <c r="H49" s="26"/>
      <c r="I49" s="27"/>
    </row>
    <row r="50" spans="2:9" ht="13.5">
      <c r="B50" s="35" t="s">
        <v>125</v>
      </c>
      <c r="C50" s="87" t="s">
        <v>131</v>
      </c>
      <c r="D50" s="88"/>
      <c r="E50" s="36" t="s">
        <v>151</v>
      </c>
      <c r="F50" s="68">
        <v>2</v>
      </c>
      <c r="G50" s="73"/>
      <c r="H50" s="37"/>
      <c r="I50" s="38"/>
    </row>
    <row r="51" spans="2:9" ht="13.5">
      <c r="B51" s="24" t="s">
        <v>125</v>
      </c>
      <c r="C51" s="87" t="s">
        <v>132</v>
      </c>
      <c r="D51" s="88"/>
      <c r="E51" s="25" t="s">
        <v>150</v>
      </c>
      <c r="F51" s="68">
        <v>2</v>
      </c>
      <c r="G51" s="72"/>
      <c r="H51" s="26"/>
      <c r="I51" s="27"/>
    </row>
    <row r="52" spans="2:9" ht="13.5">
      <c r="B52" s="35" t="s">
        <v>125</v>
      </c>
      <c r="C52" s="87" t="s">
        <v>133</v>
      </c>
      <c r="D52" s="88"/>
      <c r="E52" s="36" t="s">
        <v>149</v>
      </c>
      <c r="F52" s="68">
        <v>2</v>
      </c>
      <c r="G52" s="73"/>
      <c r="H52" s="37"/>
      <c r="I52" s="38"/>
    </row>
    <row r="53" spans="2:9" ht="13.5">
      <c r="B53" s="24" t="s">
        <v>125</v>
      </c>
      <c r="C53" s="87" t="s">
        <v>134</v>
      </c>
      <c r="D53" s="88"/>
      <c r="E53" s="25" t="s">
        <v>149</v>
      </c>
      <c r="F53" s="68">
        <v>2</v>
      </c>
      <c r="G53" s="72"/>
      <c r="H53" s="26"/>
      <c r="I53" s="27"/>
    </row>
    <row r="54" spans="2:9" ht="13.5">
      <c r="B54" s="35" t="s">
        <v>125</v>
      </c>
      <c r="C54" s="87" t="s">
        <v>135</v>
      </c>
      <c r="D54" s="88"/>
      <c r="E54" s="36" t="s">
        <v>149</v>
      </c>
      <c r="F54" s="68">
        <v>2</v>
      </c>
      <c r="G54" s="73"/>
      <c r="H54" s="37"/>
      <c r="I54" s="38"/>
    </row>
    <row r="55" spans="2:9" ht="13.5">
      <c r="B55" s="24" t="s">
        <v>125</v>
      </c>
      <c r="C55" s="87" t="s">
        <v>136</v>
      </c>
      <c r="D55" s="88"/>
      <c r="E55" s="25" t="s">
        <v>151</v>
      </c>
      <c r="F55" s="68">
        <v>2</v>
      </c>
      <c r="G55" s="72"/>
      <c r="H55" s="26"/>
      <c r="I55" s="27"/>
    </row>
    <row r="56" spans="2:9" ht="13.5">
      <c r="B56" s="35" t="s">
        <v>125</v>
      </c>
      <c r="C56" s="87" t="s">
        <v>137</v>
      </c>
      <c r="D56" s="88"/>
      <c r="E56" s="36" t="s">
        <v>150</v>
      </c>
      <c r="F56" s="68">
        <v>2</v>
      </c>
      <c r="G56" s="73"/>
      <c r="H56" s="37"/>
      <c r="I56" s="38"/>
    </row>
    <row r="57" spans="2:9" ht="13.5">
      <c r="B57" s="24" t="s">
        <v>125</v>
      </c>
      <c r="C57" s="87" t="s">
        <v>138</v>
      </c>
      <c r="D57" s="88"/>
      <c r="E57" s="25" t="s">
        <v>150</v>
      </c>
      <c r="F57" s="68">
        <v>2</v>
      </c>
      <c r="G57" s="72"/>
      <c r="H57" s="26"/>
      <c r="I57" s="27"/>
    </row>
    <row r="58" spans="2:9" ht="13.5">
      <c r="B58" s="35" t="s">
        <v>125</v>
      </c>
      <c r="C58" s="87" t="s">
        <v>139</v>
      </c>
      <c r="D58" s="88"/>
      <c r="E58" s="36" t="s">
        <v>149</v>
      </c>
      <c r="F58" s="68">
        <v>2</v>
      </c>
      <c r="G58" s="73"/>
      <c r="H58" s="37"/>
      <c r="I58" s="38"/>
    </row>
    <row r="59" spans="2:9" ht="13.5">
      <c r="B59" s="89" t="s">
        <v>16</v>
      </c>
      <c r="C59" s="90"/>
      <c r="D59" s="91"/>
      <c r="E59" s="58"/>
      <c r="F59" s="74">
        <v>27</v>
      </c>
      <c r="G59" s="74">
        <f>SUM(G44:G58)</f>
        <v>0</v>
      </c>
      <c r="H59" s="60" t="s">
        <v>140</v>
      </c>
      <c r="I59" s="59" t="s">
        <v>78</v>
      </c>
    </row>
    <row r="60" spans="2:9" ht="13.5">
      <c r="B60" s="84" t="s">
        <v>79</v>
      </c>
      <c r="C60" s="85"/>
      <c r="D60" s="86"/>
      <c r="E60" s="56"/>
      <c r="F60" s="70">
        <v>49</v>
      </c>
      <c r="G60" s="70">
        <f>SUM(G43,G41,G39,G35,G32,G29,G27,G25,G15)</f>
        <v>0</v>
      </c>
      <c r="H60" s="54" t="str">
        <f>IF(AND(G60&gt;=30,G15&gt;=7,G25&gt;=7,G27&gt;=2,G29&gt;=2,G32&gt;=4,G35&gt;=3,G39&gt;=2,G41&gt;=2,G43&gt;=1),"○","×")</f>
        <v>×</v>
      </c>
      <c r="I60" s="55" t="s">
        <v>80</v>
      </c>
    </row>
    <row r="61" spans="2:9" ht="13.5">
      <c r="B61" s="84" t="s">
        <v>81</v>
      </c>
      <c r="C61" s="85"/>
      <c r="D61" s="86"/>
      <c r="E61" s="57"/>
      <c r="F61" s="70">
        <v>76</v>
      </c>
      <c r="G61" s="70">
        <f>SUM(G59:G60)</f>
        <v>0</v>
      </c>
      <c r="H61" s="54" t="str">
        <f>IF(G61&gt;=40,"○","×")</f>
        <v>×</v>
      </c>
      <c r="I61" s="55" t="s">
        <v>82</v>
      </c>
    </row>
    <row r="62" spans="2:9" s="39" customFormat="1" ht="20.100000000000001" customHeight="1">
      <c r="C62" s="40"/>
      <c r="F62" s="75" t="s">
        <v>83</v>
      </c>
      <c r="G62" s="76"/>
      <c r="H62" s="43" t="str">
        <f>IF(G61&gt;=60,"○",IF(G61&lt;40,"×",""))</f>
        <v>×</v>
      </c>
      <c r="I62" s="44" t="s">
        <v>84</v>
      </c>
    </row>
    <row r="63" spans="2:9" s="39" customFormat="1" ht="20.100000000000001" customHeight="1">
      <c r="C63" s="40"/>
      <c r="D63" s="45"/>
      <c r="F63" s="77" t="s">
        <v>85</v>
      </c>
      <c r="G63" s="78"/>
      <c r="H63" s="48" t="str">
        <f>IF(G61&gt;49,IF(G61&lt;60,"○",""),"")</f>
        <v/>
      </c>
      <c r="I63" s="49" t="s">
        <v>86</v>
      </c>
    </row>
    <row r="64" spans="2:9" s="39" customFormat="1" ht="20.100000000000001" customHeight="1">
      <c r="C64" s="40"/>
      <c r="F64" s="79" t="s">
        <v>87</v>
      </c>
      <c r="G64" s="80"/>
      <c r="H64" s="52" t="str">
        <f>IF(G61&gt;39,IF(G61&lt;50,"○",""),"")</f>
        <v/>
      </c>
      <c r="I64" s="53" t="s">
        <v>88</v>
      </c>
    </row>
    <row r="66" ht="11.25" customHeight="1"/>
  </sheetData>
  <mergeCells count="54">
    <mergeCell ref="C16:D16"/>
    <mergeCell ref="C4:I4"/>
    <mergeCell ref="C5:I5"/>
    <mergeCell ref="D7:G7"/>
    <mergeCell ref="B10:D10"/>
    <mergeCell ref="C11:D11"/>
    <mergeCell ref="C12:D12"/>
    <mergeCell ref="C13:D13"/>
    <mergeCell ref="C14:D14"/>
    <mergeCell ref="B15:E15"/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B25:E25"/>
    <mergeCell ref="C26:D26"/>
    <mergeCell ref="B27:E27"/>
    <mergeCell ref="C40:D40"/>
    <mergeCell ref="B29:E29"/>
    <mergeCell ref="C30:D30"/>
    <mergeCell ref="C31:D31"/>
    <mergeCell ref="B32:E32"/>
    <mergeCell ref="C33:D33"/>
    <mergeCell ref="C34:D34"/>
    <mergeCell ref="B35:E35"/>
    <mergeCell ref="C36:D36"/>
    <mergeCell ref="C37:D37"/>
    <mergeCell ref="C38:D38"/>
    <mergeCell ref="B39:E39"/>
    <mergeCell ref="C53:D53"/>
    <mergeCell ref="B41:E41"/>
    <mergeCell ref="C42:D42"/>
    <mergeCell ref="B43:E43"/>
    <mergeCell ref="C45:D45"/>
    <mergeCell ref="C46:D46"/>
    <mergeCell ref="C47:D47"/>
    <mergeCell ref="C48:D48"/>
    <mergeCell ref="C49:D49"/>
    <mergeCell ref="C50:D50"/>
    <mergeCell ref="C51:D51"/>
    <mergeCell ref="C52:D52"/>
    <mergeCell ref="B60:D60"/>
    <mergeCell ref="B61:D61"/>
    <mergeCell ref="C54:D54"/>
    <mergeCell ref="C55:D55"/>
    <mergeCell ref="C56:D56"/>
    <mergeCell ref="C57:D57"/>
    <mergeCell ref="C58:D58"/>
    <mergeCell ref="B59:D59"/>
  </mergeCells>
  <phoneticPr fontId="2"/>
  <conditionalFormatting sqref="H59:H61">
    <cfRule type="cellIs" dxfId="3" priority="1" stopIfTrue="1" operator="equal">
      <formula>"×"</formula>
    </cfRule>
  </conditionalFormatting>
  <conditionalFormatting sqref="H62:H64 H43 H41 H39 H35 H32 H29 H27 H25 H15">
    <cfRule type="cellIs" dxfId="2" priority="2" stopIfTrue="1" operator="equal">
      <formula>"×"</formula>
    </cfRule>
  </conditionalFormatting>
  <printOptions horizontalCentered="1"/>
  <pageMargins left="0.31496062992125984" right="0.15748031496062992" top="0.19685039370078741" bottom="0.15748031496062992" header="0.19685039370078741" footer="0.15748031496062992"/>
  <pageSetup paperSize="9" scale="83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A1:I66"/>
  <sheetViews>
    <sheetView tabSelected="1" zoomScaleNormal="100" zoomScaleSheetLayoutView="100" workbookViewId="0">
      <selection activeCell="D7" sqref="D7:G7"/>
    </sheetView>
  </sheetViews>
  <sheetFormatPr defaultRowHeight="11.25"/>
  <cols>
    <col min="1" max="2" width="2.75" style="1" customWidth="1"/>
    <col min="3" max="3" width="13.125" style="2" customWidth="1"/>
    <col min="4" max="4" width="23.5" style="1" customWidth="1"/>
    <col min="5" max="5" width="8.5" style="1" customWidth="1"/>
    <col min="6" max="6" width="11" style="1" customWidth="1"/>
    <col min="7" max="7" width="13.75" style="1" customWidth="1"/>
    <col min="8" max="8" width="13.625" style="1" customWidth="1"/>
    <col min="9" max="9" width="26.5" style="1" customWidth="1"/>
    <col min="10" max="10" width="2.5" style="1" customWidth="1"/>
    <col min="11" max="16384" width="9" style="1"/>
  </cols>
  <sheetData>
    <row r="1" spans="1:9" customFormat="1" ht="13.5">
      <c r="A1" s="1"/>
      <c r="B1" s="1"/>
      <c r="C1" s="2"/>
      <c r="D1" s="1"/>
      <c r="E1" s="1"/>
      <c r="F1" s="1"/>
      <c r="G1" s="1"/>
      <c r="H1" s="4"/>
      <c r="I1" s="4"/>
    </row>
    <row r="2" spans="1:9" customFormat="1" ht="13.5">
      <c r="A2" s="1"/>
      <c r="B2" s="2"/>
      <c r="C2" s="2"/>
      <c r="D2" s="4"/>
      <c r="E2" s="4"/>
      <c r="F2" s="1"/>
      <c r="G2" s="1"/>
      <c r="H2" s="4"/>
      <c r="I2" s="5"/>
    </row>
    <row r="3" spans="1:9" customFormat="1" ht="13.5">
      <c r="A3" s="1"/>
      <c r="B3" s="2"/>
      <c r="C3" s="2"/>
      <c r="D3" s="4"/>
      <c r="E3" s="4"/>
      <c r="F3" s="1"/>
      <c r="G3" s="1"/>
      <c r="H3" s="4"/>
      <c r="I3" s="6">
        <v>1</v>
      </c>
    </row>
    <row r="4" spans="1:9" s="7" customFormat="1" ht="20.100000000000001" customHeight="1">
      <c r="C4" s="96" t="s">
        <v>0</v>
      </c>
      <c r="D4" s="96"/>
      <c r="E4" s="96"/>
      <c r="F4" s="96"/>
      <c r="G4" s="96"/>
      <c r="H4" s="96"/>
      <c r="I4" s="96"/>
    </row>
    <row r="5" spans="1:9" s="8" customFormat="1" ht="20.100000000000001" customHeight="1">
      <c r="C5" s="96" t="s">
        <v>141</v>
      </c>
      <c r="D5" s="96"/>
      <c r="E5" s="96"/>
      <c r="F5" s="96"/>
      <c r="G5" s="96"/>
      <c r="H5" s="96"/>
      <c r="I5" s="96"/>
    </row>
    <row r="6" spans="1:9" s="8" customFormat="1" ht="17.100000000000001" customHeight="1">
      <c r="C6" s="9"/>
      <c r="D6" s="9"/>
      <c r="E6" s="9"/>
      <c r="F6" s="9"/>
      <c r="G6" s="9"/>
      <c r="H6" s="9"/>
      <c r="I6" s="9"/>
    </row>
    <row r="7" spans="1:9" ht="33.950000000000003" customHeight="1">
      <c r="B7" s="10" t="s">
        <v>1</v>
      </c>
      <c r="C7" s="11"/>
      <c r="D7" s="101" t="s">
        <v>143</v>
      </c>
      <c r="E7" s="101"/>
      <c r="F7" s="101"/>
      <c r="G7" s="101"/>
      <c r="H7" s="83" t="s">
        <v>144</v>
      </c>
      <c r="I7" s="82" t="s">
        <v>145</v>
      </c>
    </row>
    <row r="8" spans="1:9" s="3" customFormat="1" ht="14.1" customHeight="1">
      <c r="B8" s="12"/>
      <c r="C8" s="12"/>
      <c r="D8" s="13"/>
      <c r="E8" s="13"/>
      <c r="F8" s="14"/>
      <c r="G8" s="15"/>
      <c r="H8" s="14"/>
      <c r="I8" s="16">
        <v>39903</v>
      </c>
    </row>
    <row r="9" spans="1:9" ht="14.1" customHeight="1">
      <c r="B9" s="17" t="s">
        <v>2</v>
      </c>
    </row>
    <row r="10" spans="1:9" ht="16.5" customHeight="1">
      <c r="B10" s="98" t="s">
        <v>3</v>
      </c>
      <c r="C10" s="99"/>
      <c r="D10" s="100"/>
      <c r="E10" s="18" t="s">
        <v>4</v>
      </c>
      <c r="F10" s="18" t="s">
        <v>5</v>
      </c>
      <c r="G10" s="18" t="s">
        <v>6</v>
      </c>
      <c r="H10" s="18" t="s">
        <v>7</v>
      </c>
      <c r="I10" s="19" t="s">
        <v>8</v>
      </c>
    </row>
    <row r="11" spans="1:9" ht="13.5">
      <c r="B11" s="20" t="s">
        <v>9</v>
      </c>
      <c r="C11" s="94" t="s">
        <v>10</v>
      </c>
      <c r="D11" s="95"/>
      <c r="E11" s="21" t="s">
        <v>146</v>
      </c>
      <c r="F11" s="66">
        <v>2</v>
      </c>
      <c r="G11" s="67"/>
      <c r="H11" s="22"/>
      <c r="I11" s="23"/>
    </row>
    <row r="12" spans="1:9" ht="13.5">
      <c r="B12" s="24" t="s">
        <v>9</v>
      </c>
      <c r="C12" s="87" t="s">
        <v>11</v>
      </c>
      <c r="D12" s="88"/>
      <c r="E12" s="25" t="s">
        <v>147</v>
      </c>
      <c r="F12" s="68">
        <v>1</v>
      </c>
      <c r="G12" s="69"/>
      <c r="H12" s="26"/>
      <c r="I12" s="27"/>
    </row>
    <row r="13" spans="1:9" ht="13.5">
      <c r="B13" s="24" t="s">
        <v>12</v>
      </c>
      <c r="C13" s="87" t="s">
        <v>13</v>
      </c>
      <c r="D13" s="88"/>
      <c r="E13" s="25" t="s">
        <v>148</v>
      </c>
      <c r="F13" s="68">
        <v>3</v>
      </c>
      <c r="G13" s="69"/>
      <c r="H13" s="26"/>
      <c r="I13" s="27"/>
    </row>
    <row r="14" spans="1:9" ht="13.5">
      <c r="B14" s="24" t="s">
        <v>14</v>
      </c>
      <c r="C14" s="87" t="s">
        <v>15</v>
      </c>
      <c r="D14" s="88"/>
      <c r="E14" s="25" t="s">
        <v>149</v>
      </c>
      <c r="F14" s="68">
        <v>3</v>
      </c>
      <c r="G14" s="69"/>
      <c r="H14" s="26"/>
      <c r="I14" s="28"/>
    </row>
    <row r="15" spans="1:9" ht="13.5">
      <c r="B15" s="84" t="s">
        <v>16</v>
      </c>
      <c r="C15" s="92"/>
      <c r="D15" s="92"/>
      <c r="E15" s="93"/>
      <c r="F15" s="81">
        <v>9</v>
      </c>
      <c r="G15" s="70">
        <f>SUM(G11:G14)</f>
        <v>0</v>
      </c>
      <c r="H15" s="54" t="str">
        <f>IF(G15&gt;=7,"○","×")</f>
        <v>×</v>
      </c>
      <c r="I15" s="55" t="s">
        <v>17</v>
      </c>
    </row>
    <row r="16" spans="1:9" ht="13.5">
      <c r="B16" s="20" t="s">
        <v>18</v>
      </c>
      <c r="C16" s="94" t="s">
        <v>19</v>
      </c>
      <c r="D16" s="95"/>
      <c r="E16" s="21" t="s">
        <v>150</v>
      </c>
      <c r="F16" s="66">
        <v>2</v>
      </c>
      <c r="G16" s="67"/>
      <c r="H16" s="22"/>
      <c r="I16" s="29"/>
    </row>
    <row r="17" spans="2:9" ht="13.5">
      <c r="B17" s="24" t="s">
        <v>20</v>
      </c>
      <c r="C17" s="87" t="s">
        <v>21</v>
      </c>
      <c r="D17" s="88"/>
      <c r="E17" s="25" t="s">
        <v>150</v>
      </c>
      <c r="F17" s="68">
        <v>2</v>
      </c>
      <c r="G17" s="69"/>
      <c r="H17" s="26"/>
      <c r="I17" s="27"/>
    </row>
    <row r="18" spans="2:9" ht="13.5">
      <c r="B18" s="24" t="s">
        <v>22</v>
      </c>
      <c r="C18" s="87" t="s">
        <v>23</v>
      </c>
      <c r="D18" s="88"/>
      <c r="E18" s="25" t="s">
        <v>151</v>
      </c>
      <c r="F18" s="68">
        <v>2</v>
      </c>
      <c r="G18" s="69"/>
      <c r="H18" s="26"/>
      <c r="I18" s="27"/>
    </row>
    <row r="19" spans="2:9" ht="13.5">
      <c r="B19" s="24" t="s">
        <v>24</v>
      </c>
      <c r="C19" s="87" t="s">
        <v>25</v>
      </c>
      <c r="D19" s="88"/>
      <c r="E19" s="25" t="s">
        <v>151</v>
      </c>
      <c r="F19" s="68">
        <v>2</v>
      </c>
      <c r="G19" s="69"/>
      <c r="H19" s="26"/>
      <c r="I19" s="27"/>
    </row>
    <row r="20" spans="2:9" ht="13.5">
      <c r="B20" s="24" t="s">
        <v>24</v>
      </c>
      <c r="C20" s="87" t="s">
        <v>26</v>
      </c>
      <c r="D20" s="88"/>
      <c r="E20" s="25" t="s">
        <v>150</v>
      </c>
      <c r="F20" s="68">
        <v>2</v>
      </c>
      <c r="G20" s="69"/>
      <c r="H20" s="26"/>
      <c r="I20" s="27"/>
    </row>
    <row r="21" spans="2:9" ht="13.5">
      <c r="B21" s="24" t="s">
        <v>27</v>
      </c>
      <c r="C21" s="87" t="s">
        <v>28</v>
      </c>
      <c r="D21" s="88"/>
      <c r="E21" s="25" t="s">
        <v>149</v>
      </c>
      <c r="F21" s="68">
        <v>2</v>
      </c>
      <c r="G21" s="69"/>
      <c r="H21" s="26"/>
      <c r="I21" s="27"/>
    </row>
    <row r="22" spans="2:9" ht="13.5">
      <c r="B22" s="24" t="s">
        <v>27</v>
      </c>
      <c r="C22" s="87" t="s">
        <v>29</v>
      </c>
      <c r="D22" s="88"/>
      <c r="E22" s="25" t="s">
        <v>150</v>
      </c>
      <c r="F22" s="68">
        <v>2</v>
      </c>
      <c r="G22" s="69"/>
      <c r="H22" s="26"/>
      <c r="I22" s="27"/>
    </row>
    <row r="23" spans="2:9" ht="13.5">
      <c r="B23" s="24" t="s">
        <v>27</v>
      </c>
      <c r="C23" s="87" t="s">
        <v>30</v>
      </c>
      <c r="D23" s="88"/>
      <c r="E23" s="25" t="s">
        <v>150</v>
      </c>
      <c r="F23" s="68">
        <v>2</v>
      </c>
      <c r="G23" s="69"/>
      <c r="H23" s="26"/>
      <c r="I23" s="27"/>
    </row>
    <row r="24" spans="2:9" ht="13.5">
      <c r="B24" s="24" t="s">
        <v>31</v>
      </c>
      <c r="C24" s="87" t="s">
        <v>32</v>
      </c>
      <c r="D24" s="88"/>
      <c r="E24" s="25" t="s">
        <v>149</v>
      </c>
      <c r="F24" s="68">
        <v>2</v>
      </c>
      <c r="G24" s="69"/>
      <c r="H24" s="26"/>
      <c r="I24" s="27"/>
    </row>
    <row r="25" spans="2:9" ht="13.5">
      <c r="B25" s="84" t="s">
        <v>16</v>
      </c>
      <c r="C25" s="92"/>
      <c r="D25" s="92"/>
      <c r="E25" s="93"/>
      <c r="F25" s="81">
        <v>18</v>
      </c>
      <c r="G25" s="70">
        <f>SUM(G16:G24)</f>
        <v>0</v>
      </c>
      <c r="H25" s="54" t="str">
        <f>IF(G25&gt;=7,"○","×")</f>
        <v>×</v>
      </c>
      <c r="I25" s="55" t="s">
        <v>17</v>
      </c>
    </row>
    <row r="26" spans="2:9" ht="13.5">
      <c r="B26" s="20" t="s">
        <v>33</v>
      </c>
      <c r="C26" s="94" t="s">
        <v>34</v>
      </c>
      <c r="D26" s="95"/>
      <c r="E26" s="21" t="s">
        <v>150</v>
      </c>
      <c r="F26" s="66">
        <v>2</v>
      </c>
      <c r="G26" s="67"/>
      <c r="H26" s="22"/>
      <c r="I26" s="29"/>
    </row>
    <row r="27" spans="2:9" ht="13.5">
      <c r="B27" s="84" t="s">
        <v>16</v>
      </c>
      <c r="C27" s="92"/>
      <c r="D27" s="92"/>
      <c r="E27" s="93"/>
      <c r="F27" s="81">
        <v>2</v>
      </c>
      <c r="G27" s="70">
        <f>SUM(G26:G26)</f>
        <v>0</v>
      </c>
      <c r="H27" s="54" t="str">
        <f>IF(G27&gt;=2,"○","×")</f>
        <v>×</v>
      </c>
      <c r="I27" s="55" t="s">
        <v>35</v>
      </c>
    </row>
    <row r="28" spans="2:9" ht="13.5">
      <c r="B28" s="20" t="s">
        <v>36</v>
      </c>
      <c r="C28" s="94" t="s">
        <v>37</v>
      </c>
      <c r="D28" s="95"/>
      <c r="E28" s="21" t="s">
        <v>150</v>
      </c>
      <c r="F28" s="66">
        <v>2</v>
      </c>
      <c r="G28" s="67"/>
      <c r="H28" s="22"/>
      <c r="I28" s="29"/>
    </row>
    <row r="29" spans="2:9" ht="13.5">
      <c r="B29" s="84" t="s">
        <v>16</v>
      </c>
      <c r="C29" s="92"/>
      <c r="D29" s="92"/>
      <c r="E29" s="93"/>
      <c r="F29" s="81">
        <v>2</v>
      </c>
      <c r="G29" s="70">
        <f>SUM(G28:G28)</f>
        <v>0</v>
      </c>
      <c r="H29" s="54" t="str">
        <f>IF(G29&gt;=2,"○","×")</f>
        <v>×</v>
      </c>
      <c r="I29" s="55" t="s">
        <v>35</v>
      </c>
    </row>
    <row r="30" spans="2:9" ht="13.5">
      <c r="B30" s="30" t="s">
        <v>38</v>
      </c>
      <c r="C30" s="94" t="s">
        <v>39</v>
      </c>
      <c r="D30" s="95"/>
      <c r="E30" s="21" t="s">
        <v>150</v>
      </c>
      <c r="F30" s="66">
        <v>2</v>
      </c>
      <c r="G30" s="67"/>
      <c r="H30" s="22"/>
      <c r="I30" s="29"/>
    </row>
    <row r="31" spans="2:9" ht="13.5">
      <c r="B31" s="31" t="s">
        <v>40</v>
      </c>
      <c r="C31" s="87" t="s">
        <v>41</v>
      </c>
      <c r="D31" s="88"/>
      <c r="E31" s="25" t="s">
        <v>150</v>
      </c>
      <c r="F31" s="68">
        <v>2</v>
      </c>
      <c r="G31" s="69"/>
      <c r="H31" s="26"/>
      <c r="I31" s="27"/>
    </row>
    <row r="32" spans="2:9" ht="13.5">
      <c r="B32" s="84" t="s">
        <v>16</v>
      </c>
      <c r="C32" s="92"/>
      <c r="D32" s="92"/>
      <c r="E32" s="93"/>
      <c r="F32" s="81">
        <v>4</v>
      </c>
      <c r="G32" s="70">
        <f>SUM(G30:G31)</f>
        <v>0</v>
      </c>
      <c r="H32" s="54" t="str">
        <f>IF(G32&gt;=4,"○","×")</f>
        <v>×</v>
      </c>
      <c r="I32" s="55" t="s">
        <v>42</v>
      </c>
    </row>
    <row r="33" spans="2:9" ht="13.5">
      <c r="B33" s="30" t="s">
        <v>43</v>
      </c>
      <c r="C33" s="94" t="s">
        <v>44</v>
      </c>
      <c r="D33" s="95"/>
      <c r="E33" s="21" t="s">
        <v>151</v>
      </c>
      <c r="F33" s="66">
        <v>2</v>
      </c>
      <c r="G33" s="67"/>
      <c r="H33" s="22"/>
      <c r="I33" s="29"/>
    </row>
    <row r="34" spans="2:9" ht="13.5">
      <c r="B34" s="31" t="s">
        <v>45</v>
      </c>
      <c r="C34" s="87" t="s">
        <v>46</v>
      </c>
      <c r="D34" s="88"/>
      <c r="E34" s="25" t="s">
        <v>149</v>
      </c>
      <c r="F34" s="68">
        <v>2</v>
      </c>
      <c r="G34" s="69"/>
      <c r="H34" s="26"/>
      <c r="I34" s="28"/>
    </row>
    <row r="35" spans="2:9" ht="13.5">
      <c r="B35" s="84" t="s">
        <v>16</v>
      </c>
      <c r="C35" s="92"/>
      <c r="D35" s="92"/>
      <c r="E35" s="93"/>
      <c r="F35" s="81">
        <v>4</v>
      </c>
      <c r="G35" s="70">
        <f>SUM(G33:G34)</f>
        <v>0</v>
      </c>
      <c r="H35" s="54" t="str">
        <f>IF(G35&gt;=3,"○","×")</f>
        <v>×</v>
      </c>
      <c r="I35" s="55" t="s">
        <v>47</v>
      </c>
    </row>
    <row r="36" spans="2:9" ht="13.5">
      <c r="B36" s="30" t="s">
        <v>48</v>
      </c>
      <c r="C36" s="94" t="s">
        <v>49</v>
      </c>
      <c r="D36" s="95"/>
      <c r="E36" s="21" t="s">
        <v>149</v>
      </c>
      <c r="F36" s="66">
        <v>2</v>
      </c>
      <c r="G36" s="67"/>
      <c r="H36" s="22"/>
      <c r="I36" s="29"/>
    </row>
    <row r="37" spans="2:9" ht="13.5">
      <c r="B37" s="31" t="s">
        <v>50</v>
      </c>
      <c r="C37" s="87" t="s">
        <v>51</v>
      </c>
      <c r="D37" s="88"/>
      <c r="E37" s="25" t="s">
        <v>149</v>
      </c>
      <c r="F37" s="68">
        <v>2</v>
      </c>
      <c r="G37" s="69"/>
      <c r="H37" s="26"/>
      <c r="I37" s="27"/>
    </row>
    <row r="38" spans="2:9" ht="13.5">
      <c r="B38" s="31" t="s">
        <v>52</v>
      </c>
      <c r="C38" s="87" t="s">
        <v>53</v>
      </c>
      <c r="D38" s="88"/>
      <c r="E38" s="25" t="s">
        <v>151</v>
      </c>
      <c r="F38" s="68">
        <v>2</v>
      </c>
      <c r="G38" s="69"/>
      <c r="H38" s="26"/>
      <c r="I38" s="27"/>
    </row>
    <row r="39" spans="2:9" ht="13.5">
      <c r="B39" s="84" t="s">
        <v>16</v>
      </c>
      <c r="C39" s="92"/>
      <c r="D39" s="92"/>
      <c r="E39" s="93"/>
      <c r="F39" s="81">
        <v>6</v>
      </c>
      <c r="G39" s="70">
        <f>SUM(G36:G38)</f>
        <v>0</v>
      </c>
      <c r="H39" s="54" t="str">
        <f>IF(G39&gt;=2,"○","×")</f>
        <v>×</v>
      </c>
      <c r="I39" s="55" t="s">
        <v>35</v>
      </c>
    </row>
    <row r="40" spans="2:9" ht="13.5">
      <c r="B40" s="20" t="s">
        <v>54</v>
      </c>
      <c r="C40" s="94" t="s">
        <v>55</v>
      </c>
      <c r="D40" s="95"/>
      <c r="E40" s="21" t="s">
        <v>149</v>
      </c>
      <c r="F40" s="66">
        <v>2</v>
      </c>
      <c r="G40" s="67"/>
      <c r="H40" s="22"/>
      <c r="I40" s="29"/>
    </row>
    <row r="41" spans="2:9" ht="13.5">
      <c r="B41" s="84" t="s">
        <v>16</v>
      </c>
      <c r="C41" s="92"/>
      <c r="D41" s="92"/>
      <c r="E41" s="93"/>
      <c r="F41" s="81">
        <v>2</v>
      </c>
      <c r="G41" s="70">
        <f>SUM(G40:G40)</f>
        <v>0</v>
      </c>
      <c r="H41" s="54" t="str">
        <f>IF(G41&gt;=2,"○","×")</f>
        <v>×</v>
      </c>
      <c r="I41" s="55" t="s">
        <v>56</v>
      </c>
    </row>
    <row r="42" spans="2:9" ht="13.5">
      <c r="B42" s="20" t="s">
        <v>57</v>
      </c>
      <c r="C42" s="94" t="s">
        <v>58</v>
      </c>
      <c r="D42" s="95"/>
      <c r="E42" s="21" t="s">
        <v>149</v>
      </c>
      <c r="F42" s="66">
        <v>2</v>
      </c>
      <c r="G42" s="67"/>
      <c r="H42" s="22"/>
      <c r="I42" s="29"/>
    </row>
    <row r="43" spans="2:9" ht="13.5">
      <c r="B43" s="84" t="s">
        <v>16</v>
      </c>
      <c r="C43" s="92"/>
      <c r="D43" s="92"/>
      <c r="E43" s="93"/>
      <c r="F43" s="81">
        <v>2</v>
      </c>
      <c r="G43" s="70">
        <f>SUM(G42:G42)</f>
        <v>0</v>
      </c>
      <c r="H43" s="54" t="str">
        <f>IF(G43&gt;=1,"○","×")</f>
        <v>×</v>
      </c>
      <c r="I43" s="55" t="s">
        <v>59</v>
      </c>
    </row>
    <row r="44" spans="2:9" ht="13.5">
      <c r="B44" s="32" t="s">
        <v>60</v>
      </c>
      <c r="C44" s="33" t="s">
        <v>61</v>
      </c>
      <c r="D44" s="34"/>
      <c r="E44" s="21" t="s">
        <v>151</v>
      </c>
      <c r="F44" s="66">
        <v>1</v>
      </c>
      <c r="G44" s="71"/>
      <c r="H44" s="22"/>
      <c r="I44" s="29"/>
    </row>
    <row r="45" spans="2:9" ht="13.5">
      <c r="B45" s="24" t="s">
        <v>62</v>
      </c>
      <c r="C45" s="87" t="s">
        <v>63</v>
      </c>
      <c r="D45" s="88"/>
      <c r="E45" s="25" t="s">
        <v>150</v>
      </c>
      <c r="F45" s="68">
        <v>1</v>
      </c>
      <c r="G45" s="72"/>
      <c r="H45" s="26"/>
      <c r="I45" s="27"/>
    </row>
    <row r="46" spans="2:9" ht="13.5">
      <c r="B46" s="35" t="s">
        <v>62</v>
      </c>
      <c r="C46" s="87" t="s">
        <v>64</v>
      </c>
      <c r="D46" s="88"/>
      <c r="E46" s="36" t="s">
        <v>153</v>
      </c>
      <c r="F46" s="68">
        <v>3</v>
      </c>
      <c r="G46" s="73"/>
      <c r="H46" s="37"/>
      <c r="I46" s="38"/>
    </row>
    <row r="47" spans="2:9" ht="13.5">
      <c r="B47" s="24" t="s">
        <v>62</v>
      </c>
      <c r="C47" s="87" t="s">
        <v>65</v>
      </c>
      <c r="D47" s="88"/>
      <c r="E47" s="25" t="s">
        <v>150</v>
      </c>
      <c r="F47" s="68">
        <v>1</v>
      </c>
      <c r="G47" s="72"/>
      <c r="H47" s="26"/>
      <c r="I47" s="27"/>
    </row>
    <row r="48" spans="2:9" ht="13.5">
      <c r="B48" s="35" t="s">
        <v>62</v>
      </c>
      <c r="C48" s="87" t="s">
        <v>66</v>
      </c>
      <c r="D48" s="88"/>
      <c r="E48" s="36" t="s">
        <v>150</v>
      </c>
      <c r="F48" s="68">
        <v>1</v>
      </c>
      <c r="G48" s="73"/>
      <c r="H48" s="37"/>
      <c r="I48" s="38"/>
    </row>
    <row r="49" spans="2:9" ht="13.5">
      <c r="B49" s="24" t="s">
        <v>62</v>
      </c>
      <c r="C49" s="87" t="s">
        <v>67</v>
      </c>
      <c r="D49" s="88"/>
      <c r="E49" s="25" t="s">
        <v>150</v>
      </c>
      <c r="F49" s="68">
        <v>2</v>
      </c>
      <c r="G49" s="72"/>
      <c r="H49" s="26"/>
      <c r="I49" s="27"/>
    </row>
    <row r="50" spans="2:9" ht="13.5">
      <c r="B50" s="35" t="s">
        <v>62</v>
      </c>
      <c r="C50" s="87" t="s">
        <v>68</v>
      </c>
      <c r="D50" s="88"/>
      <c r="E50" s="36" t="s">
        <v>151</v>
      </c>
      <c r="F50" s="68">
        <v>2</v>
      </c>
      <c r="G50" s="73"/>
      <c r="H50" s="37"/>
      <c r="I50" s="38"/>
    </row>
    <row r="51" spans="2:9" ht="13.5">
      <c r="B51" s="24" t="s">
        <v>62</v>
      </c>
      <c r="C51" s="87" t="s">
        <v>69</v>
      </c>
      <c r="D51" s="88"/>
      <c r="E51" s="25" t="s">
        <v>150</v>
      </c>
      <c r="F51" s="68">
        <v>2</v>
      </c>
      <c r="G51" s="72"/>
      <c r="H51" s="26"/>
      <c r="I51" s="27"/>
    </row>
    <row r="52" spans="2:9" ht="13.5">
      <c r="B52" s="35" t="s">
        <v>62</v>
      </c>
      <c r="C52" s="87" t="s">
        <v>70</v>
      </c>
      <c r="D52" s="88"/>
      <c r="E52" s="36" t="s">
        <v>149</v>
      </c>
      <c r="F52" s="68">
        <v>2</v>
      </c>
      <c r="G52" s="73"/>
      <c r="H52" s="37"/>
      <c r="I52" s="38"/>
    </row>
    <row r="53" spans="2:9" ht="13.5">
      <c r="B53" s="24" t="s">
        <v>62</v>
      </c>
      <c r="C53" s="87" t="s">
        <v>71</v>
      </c>
      <c r="D53" s="88"/>
      <c r="E53" s="25" t="s">
        <v>149</v>
      </c>
      <c r="F53" s="68">
        <v>2</v>
      </c>
      <c r="G53" s="72"/>
      <c r="H53" s="26"/>
      <c r="I53" s="27"/>
    </row>
    <row r="54" spans="2:9" ht="13.5">
      <c r="B54" s="35" t="s">
        <v>62</v>
      </c>
      <c r="C54" s="87" t="s">
        <v>72</v>
      </c>
      <c r="D54" s="88"/>
      <c r="E54" s="36" t="s">
        <v>149</v>
      </c>
      <c r="F54" s="68">
        <v>2</v>
      </c>
      <c r="G54" s="73"/>
      <c r="H54" s="37"/>
      <c r="I54" s="38"/>
    </row>
    <row r="55" spans="2:9" ht="13.5">
      <c r="B55" s="24" t="s">
        <v>62</v>
      </c>
      <c r="C55" s="87" t="s">
        <v>73</v>
      </c>
      <c r="D55" s="88"/>
      <c r="E55" s="25" t="s">
        <v>151</v>
      </c>
      <c r="F55" s="68">
        <v>2</v>
      </c>
      <c r="G55" s="72"/>
      <c r="H55" s="26"/>
      <c r="I55" s="27"/>
    </row>
    <row r="56" spans="2:9" ht="13.5">
      <c r="B56" s="35" t="s">
        <v>62</v>
      </c>
      <c r="C56" s="87" t="s">
        <v>74</v>
      </c>
      <c r="D56" s="88"/>
      <c r="E56" s="36" t="s">
        <v>150</v>
      </c>
      <c r="F56" s="68">
        <v>2</v>
      </c>
      <c r="G56" s="73"/>
      <c r="H56" s="37"/>
      <c r="I56" s="38"/>
    </row>
    <row r="57" spans="2:9" ht="13.5">
      <c r="B57" s="24" t="s">
        <v>62</v>
      </c>
      <c r="C57" s="87" t="s">
        <v>75</v>
      </c>
      <c r="D57" s="88"/>
      <c r="E57" s="25" t="s">
        <v>150</v>
      </c>
      <c r="F57" s="68">
        <v>2</v>
      </c>
      <c r="G57" s="72"/>
      <c r="H57" s="26"/>
      <c r="I57" s="27"/>
    </row>
    <row r="58" spans="2:9" ht="13.5">
      <c r="B58" s="35" t="s">
        <v>62</v>
      </c>
      <c r="C58" s="87" t="s">
        <v>76</v>
      </c>
      <c r="D58" s="88"/>
      <c r="E58" s="36" t="s">
        <v>149</v>
      </c>
      <c r="F58" s="68">
        <v>2</v>
      </c>
      <c r="G58" s="73"/>
      <c r="H58" s="37"/>
      <c r="I58" s="38"/>
    </row>
    <row r="59" spans="2:9" ht="13.5">
      <c r="B59" s="89" t="s">
        <v>16</v>
      </c>
      <c r="C59" s="90"/>
      <c r="D59" s="91"/>
      <c r="E59" s="58"/>
      <c r="F59" s="74">
        <v>27</v>
      </c>
      <c r="G59" s="74">
        <f>SUM(G44:G58)</f>
        <v>0</v>
      </c>
      <c r="H59" s="60" t="s">
        <v>77</v>
      </c>
      <c r="I59" s="59" t="s">
        <v>78</v>
      </c>
    </row>
    <row r="60" spans="2:9" ht="13.5">
      <c r="B60" s="84" t="s">
        <v>79</v>
      </c>
      <c r="C60" s="85"/>
      <c r="D60" s="86"/>
      <c r="E60" s="56"/>
      <c r="F60" s="70">
        <v>49</v>
      </c>
      <c r="G60" s="70">
        <f>SUM(G43,G41,G39,G35,G32,G29,G27,G25,G15)</f>
        <v>0</v>
      </c>
      <c r="H60" s="54" t="str">
        <f>IF(AND(G60&gt;=30,G15&gt;=7,G25&gt;=7,G27&gt;=2,G29&gt;=2,G32&gt;=4,G35&gt;=3,G39&gt;=2,G41&gt;=2,G43&gt;=1),"○","×")</f>
        <v>×</v>
      </c>
      <c r="I60" s="55" t="s">
        <v>80</v>
      </c>
    </row>
    <row r="61" spans="2:9" ht="13.5">
      <c r="B61" s="84" t="s">
        <v>81</v>
      </c>
      <c r="C61" s="85"/>
      <c r="D61" s="86"/>
      <c r="E61" s="57"/>
      <c r="F61" s="70">
        <v>76</v>
      </c>
      <c r="G61" s="70">
        <f>SUM(G59:G60)</f>
        <v>0</v>
      </c>
      <c r="H61" s="54" t="str">
        <f>IF(G61&gt;=40,"○","×")</f>
        <v>×</v>
      </c>
      <c r="I61" s="55" t="s">
        <v>82</v>
      </c>
    </row>
    <row r="62" spans="2:9" s="39" customFormat="1" ht="20.100000000000001" customHeight="1">
      <c r="C62" s="40"/>
      <c r="F62" s="41" t="s">
        <v>83</v>
      </c>
      <c r="G62" s="42"/>
      <c r="H62" s="43" t="str">
        <f>IF(G61&gt;=60,"○",IF(G61&lt;40,"×",""))</f>
        <v>×</v>
      </c>
      <c r="I62" s="44" t="s">
        <v>84</v>
      </c>
    </row>
    <row r="63" spans="2:9" s="39" customFormat="1" ht="20.100000000000001" customHeight="1">
      <c r="C63" s="40"/>
      <c r="D63" s="45"/>
      <c r="F63" s="46" t="s">
        <v>85</v>
      </c>
      <c r="G63" s="47"/>
      <c r="H63" s="48" t="str">
        <f>IF(G61&gt;49,IF(G61&lt;60,"○",""),"")</f>
        <v/>
      </c>
      <c r="I63" s="49" t="s">
        <v>86</v>
      </c>
    </row>
    <row r="64" spans="2:9" s="39" customFormat="1" ht="20.100000000000001" customHeight="1">
      <c r="C64" s="40"/>
      <c r="F64" s="50" t="s">
        <v>87</v>
      </c>
      <c r="G64" s="51"/>
      <c r="H64" s="52" t="str">
        <f>IF(G61&gt;39,IF(G61&lt;50,"○",""),"")</f>
        <v/>
      </c>
      <c r="I64" s="53" t="s">
        <v>88</v>
      </c>
    </row>
    <row r="66" ht="11.25" customHeight="1"/>
  </sheetData>
  <mergeCells count="54">
    <mergeCell ref="C16:D16"/>
    <mergeCell ref="C4:I4"/>
    <mergeCell ref="C5:I5"/>
    <mergeCell ref="D7:G7"/>
    <mergeCell ref="B10:D10"/>
    <mergeCell ref="C11:D11"/>
    <mergeCell ref="C12:D12"/>
    <mergeCell ref="C13:D13"/>
    <mergeCell ref="C14:D14"/>
    <mergeCell ref="B15:E15"/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B25:E25"/>
    <mergeCell ref="C26:D26"/>
    <mergeCell ref="B27:E27"/>
    <mergeCell ref="C40:D40"/>
    <mergeCell ref="B29:E29"/>
    <mergeCell ref="C30:D30"/>
    <mergeCell ref="C31:D31"/>
    <mergeCell ref="B32:E32"/>
    <mergeCell ref="C33:D33"/>
    <mergeCell ref="C34:D34"/>
    <mergeCell ref="B35:E35"/>
    <mergeCell ref="C36:D36"/>
    <mergeCell ref="C37:D37"/>
    <mergeCell ref="C38:D38"/>
    <mergeCell ref="B39:E39"/>
    <mergeCell ref="C53:D53"/>
    <mergeCell ref="B41:E41"/>
    <mergeCell ref="C42:D42"/>
    <mergeCell ref="B43:E43"/>
    <mergeCell ref="C45:D45"/>
    <mergeCell ref="C46:D46"/>
    <mergeCell ref="C47:D47"/>
    <mergeCell ref="C48:D48"/>
    <mergeCell ref="C49:D49"/>
    <mergeCell ref="C50:D50"/>
    <mergeCell ref="C51:D51"/>
    <mergeCell ref="C52:D52"/>
    <mergeCell ref="B60:D60"/>
    <mergeCell ref="B61:D61"/>
    <mergeCell ref="C54:D54"/>
    <mergeCell ref="C55:D55"/>
    <mergeCell ref="C56:D56"/>
    <mergeCell ref="C57:D57"/>
    <mergeCell ref="C58:D58"/>
    <mergeCell ref="B59:D59"/>
  </mergeCells>
  <phoneticPr fontId="2"/>
  <conditionalFormatting sqref="H59:H61">
    <cfRule type="cellIs" dxfId="1" priority="1" stopIfTrue="1" operator="equal">
      <formula>"×"</formula>
    </cfRule>
  </conditionalFormatting>
  <conditionalFormatting sqref="H62:H64 H43 H41 H39 H35 H32 H29 H27 H25 H15">
    <cfRule type="cellIs" dxfId="0" priority="2" stopIfTrue="1" operator="equal">
      <formula>"×"</formula>
    </cfRule>
  </conditionalFormatting>
  <printOptions horizontalCentered="1"/>
  <pageMargins left="0.31496062992125984" right="0.15748031496062992" top="0.19685039370078741" bottom="0.15748031496062992" header="0.19685039370078741" footer="0.15748031496062992"/>
  <pageSetup paperSize="9" scale="8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シビックデザインＣ</vt:lpstr>
      <vt:lpstr>建築・インテリアデザインＣ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icu2328</cp:lastModifiedBy>
  <cp:lastPrinted>2017-03-13T01:23:52Z</cp:lastPrinted>
  <dcterms:created xsi:type="dcterms:W3CDTF">2016-02-27T02:36:25Z</dcterms:created>
  <dcterms:modified xsi:type="dcterms:W3CDTF">2017-03-13T01:24:16Z</dcterms:modified>
</cp:coreProperties>
</file>